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65" windowWidth="15360" windowHeight="9150" tabRatio="924" activeTab="10"/>
  </bookViews>
  <sheets>
    <sheet name="copertina " sheetId="1" r:id="rId1"/>
    <sheet name="1^ trim." sheetId="2" r:id="rId2"/>
    <sheet name="liquidazione 1^ trim." sheetId="3" r:id="rId3"/>
    <sheet name="2^ trim." sheetId="4" r:id="rId4"/>
    <sheet name="liquidazione 2^ trim." sheetId="5" r:id="rId5"/>
    <sheet name="3^ trim." sheetId="6" r:id="rId6"/>
    <sheet name="liquidazione 3^ trim." sheetId="7" r:id="rId7"/>
    <sheet name="4^ trim." sheetId="8" r:id="rId8"/>
    <sheet name="liquidazione 4^ trim." sheetId="9" r:id="rId9"/>
    <sheet name="riepilogo IVA" sheetId="10" r:id="rId10"/>
    <sheet name="riepilogo RICAVI" sheetId="11" r:id="rId11"/>
  </sheets>
  <definedNames>
    <definedName name="agosto">#REF!</definedName>
    <definedName name="aprile">#REF!</definedName>
    <definedName name="_xlnm.Print_Area" localSheetId="1">'1^ trim.'!$A$1:$V$13</definedName>
    <definedName name="_xlnm.Print_Area" localSheetId="3">'2^ trim.'!$A$1:$V$13</definedName>
    <definedName name="_xlnm.Print_Area" localSheetId="5">'3^ trim.'!$A$1:$V$13</definedName>
    <definedName name="_xlnm.Print_Area" localSheetId="7">'4^ trim.'!$A$1:$V$13</definedName>
    <definedName name="_xlnm.Print_Area" localSheetId="0">'copertina '!$A$1:$I$33</definedName>
    <definedName name="_xlnm.Print_Area" localSheetId="2">'liquidazione 1^ trim.'!$A$1:$H$18</definedName>
    <definedName name="_xlnm.Print_Area" localSheetId="4">'liquidazione 2^ trim.'!$A$1:$H$18</definedName>
    <definedName name="_xlnm.Print_Area" localSheetId="6">'liquidazione 3^ trim.'!$A$1:$H$18</definedName>
    <definedName name="_xlnm.Print_Area" localSheetId="8">'liquidazione 4^ trim.'!$A$1:$H$18</definedName>
    <definedName name="_xlnm.Print_Area" localSheetId="9">'riepilogo IVA'!$A$1:$E$14</definedName>
    <definedName name="_xlnm.Print_Area" localSheetId="10">'riepilogo RICAVI'!$A$1:$H$7</definedName>
    <definedName name="dicembre">#REF!</definedName>
    <definedName name="febbraio">#REF!</definedName>
    <definedName name="gennaio">#REF!</definedName>
    <definedName name="giugno">#REF!</definedName>
    <definedName name="luglio">#REF!</definedName>
    <definedName name="maggio">#REF!</definedName>
    <definedName name="marzo">#REF!</definedName>
    <definedName name="novembre">#REF!</definedName>
    <definedName name="ottobre">#REF!</definedName>
    <definedName name="settembre">#REF!</definedName>
    <definedName name="_xlnm.Print_Titles" localSheetId="1">'1^ trim.'!$A:$A</definedName>
    <definedName name="_xlnm.Print_Titles" localSheetId="3">'2^ trim.'!$A:$A</definedName>
    <definedName name="_xlnm.Print_Titles" localSheetId="5">'3^ trim.'!$A:$A</definedName>
    <definedName name="_xlnm.Print_Titles" localSheetId="7">'4^ trim.'!$A:$A</definedName>
    <definedName name="TOTALI">#REF!</definedName>
  </definedNames>
  <calcPr calcMode="manual" fullCalcOnLoad="1"/>
</workbook>
</file>

<file path=xl/comments10.xml><?xml version="1.0" encoding="utf-8"?>
<comments xmlns="http://schemas.openxmlformats.org/spreadsheetml/2006/main">
  <authors>
    <author> </author>
  </authors>
  <commentList>
    <comment ref="D1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Nella sistuazione patrimoniale  del rendiconto gestionale  va indicato nel conto DEBITO V/ERARIO PER IVA l'importo dell'iva che al 31/12 risulta ancora da pagare.</t>
        </r>
      </text>
    </comment>
  </commentList>
</comments>
</file>

<file path=xl/comments2.xml><?xml version="1.0" encoding="utf-8"?>
<comments xmlns="http://schemas.openxmlformats.org/spreadsheetml/2006/main">
  <authors>
    <author>cristina</author>
    <author> </author>
    <author>Pietro Canta</author>
  </authors>
  <commentList>
    <comment ref="C5" authorId="0">
      <text>
        <r>
          <rPr>
            <sz val="10"/>
            <rFont val="Arial"/>
            <family val="0"/>
          </rPr>
          <t>Nelle colonne da  1 a 5 si devono indicare le singole tipologie con la relativa aliquota IVA considerando che in base all'art. 74, co.6, D.P.R. 633/1972 la detrazione IVA varia a seconda del tipo di provento: in generale del 50% fatta eccezione per le sponsorizzazioni  (abbattimento del 10%) e i diritti televisivi (abbattimento di 1/3)</t>
        </r>
      </text>
    </comment>
    <comment ref="T1" authorId="1">
      <text>
        <r>
          <rPr>
            <b/>
            <sz val="10"/>
            <rFont val="Tahoma"/>
            <family val="2"/>
          </rPr>
          <t xml:space="preserve">nella colonna OPERAZIONI ESCLUSE possono essere indicati gli eventuali CONTRIBUTI PUBBLICI  erogati a fronte di manifestazioni in cui sono presenti rapporti di sponsorizzazione.
Il Contributo erogato dall'Ente in questi casi sarà da ritenere PROVENTO COMMERCIALE e dovrà essere assoggettato alla ritenuta del 4%.
</t>
        </r>
      </text>
    </comment>
    <comment ref="A1" authorId="1">
      <text>
        <r>
          <rPr>
            <sz val="8"/>
            <rFont val="Tahoma"/>
            <family val="2"/>
          </rPr>
          <t xml:space="preserve"> :LE SOCIETA'/ASSOCIAZIONI SPORTIVE DILETTANTISTICHE CHE HANNO ESERCITATO L'OPZIONE IN REGIME FORFETTARIO LEGGE 398/91 DEVONO CONSERVARE E NUMERARE PROGRESSIVAMENTE LE FATTURE DI ACQUISTO; ANNOTARE ANCHE CON UN'UNICA REGISTRAZIONE , ENTRO IL GIORNO 15 DEL MESE SUCCESSIVO, L'AMMONTARE DEI CORRISPETTIVI E DI QUALSIASI PROVENTO CONSEGUITI NELL'ESERCIZIO DI ATTIVITA' COMMERCIALI CON RIFERIMENTO AL MESE PRECEDENTE, NEL MODELLO DM 11.2.97.
VANNO ALTRESI' REGISTRATI DISTINTAMENTE I PROVENTI CHE NON COSTITUISCONO REDDITO IMPONIBILE, LE PLUSVALENZE PATRIMONIALI E LE OPERAZIONI INTRACOMUNITARIE AI SENSI DELL'ART. 47 L. 427/93.</t>
        </r>
      </text>
    </comment>
    <comment ref="L3" authorId="2">
      <text>
        <r>
          <rPr>
            <sz val="8"/>
            <rFont val="Tahoma"/>
            <family val="2"/>
          </rPr>
          <t xml:space="preserve">l'aliquota dell'iva in questa colonna è modificabile
</t>
        </r>
      </text>
    </comment>
    <comment ref="J3" authorId="2">
      <text>
        <r>
          <rPr>
            <sz val="8"/>
            <rFont val="Tahoma"/>
            <family val="2"/>
          </rPr>
          <t>in questa colonna l'aliquota dell'iva è modificabile</t>
        </r>
        <r>
          <rPr>
            <sz val="8"/>
            <rFont val="Tahoma"/>
            <family val="2"/>
          </rPr>
          <t xml:space="preserve">
</t>
        </r>
      </text>
    </comment>
    <comment ref="I5" authorId="2">
      <text>
        <r>
          <rPr>
            <sz val="8"/>
            <rFont val="Tahoma"/>
            <family val="2"/>
          </rPr>
          <t xml:space="preserve">inserire manualmente l'importo dell'iva riportato nel prospetto riepilogativo della SIAE
</t>
        </r>
      </text>
    </comment>
    <comment ref="S1" authorId="2">
      <text>
        <r>
          <rPr>
            <sz val="8"/>
            <rFont val="Tahoma"/>
            <family val="2"/>
          </rPr>
          <t xml:space="preserve">In questa colonna possono essere ricompresi i contributi erogati da Enti pubblici a fronte di manifastezioni "sponsorizzate".
In questo caso i contributi, da considersi di natura commerciale, sono assoggettati a ritenuta del 4%.
</t>
        </r>
      </text>
    </comment>
    <comment ref="N3" authorId="1">
      <text>
        <r>
          <rPr>
            <sz val="8"/>
            <rFont val="Tahoma"/>
            <family val="2"/>
          </rPr>
          <t xml:space="preserve">in questa colonna l'aliquota dell'iva è modificabile
</t>
        </r>
      </text>
    </comment>
    <comment ref="M7" authorId="2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M9" authorId="2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M11" authorId="2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M13" authorId="2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>INSERIRE I DATI DEL MOD. F24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  <author>cristina</author>
    <author>Pietro Canta</author>
  </authors>
  <commentList>
    <comment ref="A1" authorId="0">
      <text>
        <r>
          <rPr>
            <sz val="8"/>
            <rFont val="Tahoma"/>
            <family val="2"/>
          </rPr>
          <t xml:space="preserve"> :LE SOCIETA'/ASSOCIAZIONI SPORTIVE DILETTANTISTICHE CHE HANNO ESERCITATO L'OPZIONE IN REGIME FORFETTARIO LEGGE 398/91 DEVONO CONSERVARE E NUMERARE PROGRESSIVAMENTE LE FATTURE DI ACQUISTO; ANNOTARE ANCHE CON UN'UNICA REGISTRAZIONE , ENTRO IL GIORNO 15 DEL MESE SUCCESSIVO, L'AMMONTARE DEI CORRISPETTIVI E DI QUALSIASI PROVENTO CONSEGUITI NELL'ESERCIZIO DI ATTIVITA' COMMERCIALI CON RIFERIMENTO AL MESE PRECEDENTE, NEL MODELLO DM 11.2.97.
VANNO ALTRESI' REGISTRATI DISTINTAMENTE I PROVENTI CHE NON COSTITUISCONO REDDITO IMPONIBILE, LE PLUSVALENZE PATRIMONIALI E LE OPERAZIONI INTRACOMUNITARIE AI SENSI DELL'ART. 47 L. 427/93.</t>
        </r>
      </text>
    </comment>
    <comment ref="T1" authorId="0">
      <text>
        <r>
          <rPr>
            <b/>
            <sz val="10"/>
            <rFont val="Tahoma"/>
            <family val="2"/>
          </rPr>
          <t xml:space="preserve">nella colonna OPERAZIONI ESCLUSE possono essere indicati gli eventuali CONTRIBUTI PUBBLICI  erogati a fronte di manifestazioni in cui sono presenti rapporti di sponsorizzazione.
Il Contributo erogato dall'Ente in questi casi sarà da ritenere PROVENTO COMMERCIALE e dovrà essere assoggettato alla ritenuta del 4%.
</t>
        </r>
      </text>
    </comment>
    <comment ref="C5" authorId="1">
      <text>
        <r>
          <rPr>
            <sz val="10"/>
            <rFont val="Arial"/>
            <family val="0"/>
          </rPr>
          <t>Nelle colonne da  1 a 5 si devono indicare le singole tipologie con la relativa aliquota IVA considerando che in base all'art. 74, co.6, D.P.R. 633/1972 la detrazione IVA varia a seconda del tipo di provento: in generale del 50% fatta eccezione per le sponsorizzazioni  (abbattimento del 10%) e i diritti televisivi (abbattimento di 1/3)</t>
        </r>
      </text>
    </comment>
    <comment ref="S1" authorId="2">
      <text>
        <r>
          <rPr>
            <sz val="8"/>
            <rFont val="Tahoma"/>
            <family val="2"/>
          </rPr>
          <t xml:space="preserve">In questa colonna possono essere ricompresi i contributi erogati da Enti pubblici a fronte di manifastezioni "sponsorizzate".
In questo caso i contributi, da considersi di natura commerciale, sono assoggettati a ritenuta del 4%.
</t>
        </r>
      </text>
    </comment>
    <comment ref="J3" authorId="2">
      <text>
        <r>
          <rPr>
            <sz val="8"/>
            <rFont val="Tahoma"/>
            <family val="2"/>
          </rPr>
          <t>in questa colonna l'aliquota dell'iva è modificabile</t>
        </r>
        <r>
          <rPr>
            <sz val="8"/>
            <rFont val="Tahoma"/>
            <family val="2"/>
          </rPr>
          <t xml:space="preserve">
</t>
        </r>
      </text>
    </comment>
    <comment ref="L3" authorId="2">
      <text>
        <r>
          <rPr>
            <sz val="8"/>
            <rFont val="Tahoma"/>
            <family val="2"/>
          </rPr>
          <t xml:space="preserve">l'aliquota dell'iva in questa colonna è modificabile
</t>
        </r>
      </text>
    </comment>
    <comment ref="N3" authorId="0">
      <text>
        <r>
          <rPr>
            <sz val="8"/>
            <rFont val="Tahoma"/>
            <family val="2"/>
          </rPr>
          <t xml:space="preserve">in questa colonna l'aliquota dell'iva è modificabile
</t>
        </r>
      </text>
    </comment>
    <comment ref="I5" authorId="2">
      <text>
        <r>
          <rPr>
            <sz val="8"/>
            <rFont val="Tahoma"/>
            <family val="2"/>
          </rPr>
          <t xml:space="preserve">inserire manualmente l'importo dell'iva riportato nel prospetto riepilogativo della SIAE
</t>
        </r>
      </text>
    </comment>
    <comment ref="M7" authorId="2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M9" authorId="2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M11" authorId="2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M13" authorId="2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>INSERIRE I DATI DEL MOD. F24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 </author>
    <author>cristina</author>
    <author>Pietro Canta</author>
  </authors>
  <commentList>
    <comment ref="A1" authorId="0">
      <text>
        <r>
          <rPr>
            <sz val="8"/>
            <rFont val="Tahoma"/>
            <family val="2"/>
          </rPr>
          <t xml:space="preserve"> :LE SOCIETA'/ASSOCIAZIONI SPORTIVE DILETTANTISTICHE CHE HANNO ESERCITATO L'OPZIONE IN REGIME FORFETTARIO LEGGE 398/91 DEVONO CONSERVARE E NUMERARE PROGRESSIVAMENTE LE FATTURE DI ACQUISTO; ANNOTARE ANCHE CON UN'UNICA REGISTRAZIONE , ENTRO IL GIORNO 15 DEL MESE SUCCESSIVO, L'AMMONTARE DEI CORRISPETTIVI E DI QUALSIASI PROVENTO CONSEGUITI NELL'ESERCIZIO DI ATTIVITA' COMMERCIALI CON RIFERIMENTO AL MESE PRECEDENTE, NEL MODELLO DM 11.2.97.
VANNO ALTRESI' REGISTRATI DISTINTAMENTE I PROVENTI CHE NON COSTITUISCONO REDDITO IMPONIBILE, LE PLUSVALENZE PATRIMONIALI E LE OPERAZIONI INTRACOMUNITARIE AI SENSI DELL'ART. 47 L. 427/93.</t>
        </r>
      </text>
    </comment>
    <comment ref="T1" authorId="0">
      <text>
        <r>
          <rPr>
            <b/>
            <sz val="10"/>
            <rFont val="Tahoma"/>
            <family val="2"/>
          </rPr>
          <t xml:space="preserve">nella colonna OPERAZIONI ESCLUSE possono essere indicati gli eventuali CONTRIBUTI PUBBLICI  erogati a fronte di manifestazioni in cui sono presenti rapporti di sponsorizzazione.
Il Contributo erogato dall'Ente in questi casi sarà da ritenere PROVENTO COMMERCIALE e dovrà essere assoggettato alla ritenuta del 4%.
</t>
        </r>
      </text>
    </comment>
    <comment ref="C5" authorId="1">
      <text>
        <r>
          <rPr>
            <sz val="10"/>
            <rFont val="Arial"/>
            <family val="0"/>
          </rPr>
          <t>Nelle colonne da  1 a 5 si devono indicare le singole tipologie con la relativa aliquota IVA considerando che in base all'art. 74, co.6, D.P.R. 633/1972 la detrazione IVA varia a seconda del tipo di provento: in generale del 50% fatta eccezione per le sponsorizzazioni  (abbattimento del 10%) e i diritti televisivi (abbattimento di 1/3)</t>
        </r>
      </text>
    </comment>
    <comment ref="S1" authorId="2">
      <text>
        <r>
          <rPr>
            <sz val="8"/>
            <rFont val="Tahoma"/>
            <family val="2"/>
          </rPr>
          <t xml:space="preserve">In questa colonna possono essere ricompresi i contributi erogati da Enti pubblici a fronte di manifastezioni "sponsorizzate".
In questo caso i contributi, da considersi di natura commerciale, sono assoggettati a ritenuta del 4%.
</t>
        </r>
      </text>
    </comment>
    <comment ref="M7" authorId="2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M9" authorId="2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M11" authorId="2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M13" authorId="2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>INSERIRE I DATI DEL MOD. F24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 </author>
    <author>cristina</author>
    <author>Pietro Canta</author>
  </authors>
  <commentList>
    <comment ref="A1" authorId="0">
      <text>
        <r>
          <rPr>
            <sz val="8"/>
            <rFont val="Tahoma"/>
            <family val="2"/>
          </rPr>
          <t xml:space="preserve"> :LE SOCIETA'/ASSOCIAZIONI SPORTIVE DILETTANTISTICHE CHE HANNO ESERCITATO L'OPZIONE IN REGIME FORFETTARIO LEGGE 398/91 DEVONO CONSERVARE E NUMERARE PROGRESSIVAMENTE LE FATTURE DI ACQUISTO; ANNOTARE ANCHE CON UN'UNICA REGISTRAZIONE , ENTRO IL GIORNO 15 DEL MESE SUCCESSIVO, L'AMMONTARE DEI CORRISPETTIVI E DI QUALSIASI PROVENTO CONSEGUITI NELL'ESERCIZIO DI ATTIVITA' COMMERCIALI CON RIFERIMENTO AL MESE PRECEDENTE, NEL MODELLO DM 11.2.97.
VANNO ALTRESI' REGISTRATI DISTINTAMENTE I PROVENTI CHE NON COSTITUISCONO REDDITO IMPONIBILE, LE PLUSVALENZE PATRIMONIALI E LE OPERAZIONI INTRACOMUNITARIE AI SENSI DELL'ART. 47 L. 427/93.</t>
        </r>
      </text>
    </comment>
    <comment ref="T1" authorId="0">
      <text>
        <r>
          <rPr>
            <b/>
            <sz val="10"/>
            <rFont val="Tahoma"/>
            <family val="2"/>
          </rPr>
          <t xml:space="preserve">nella colonna OPERAZIONI ESCLUSE possono essere indicati gli eventuali CONTRIBUTI PUBBLICI  erogati a fronte di manifestazioni in cui sono presenti rapporti di sponsorizzazione.
Il Contributo erogato dall'Ente in questi casi sarà da ritenere PROVENTO COMMERCIALE e dovrà essere assoggettato alla ritenuta del 4%.
</t>
        </r>
      </text>
    </comment>
    <comment ref="C5" authorId="1">
      <text>
        <r>
          <rPr>
            <sz val="10"/>
            <rFont val="Arial"/>
            <family val="0"/>
          </rPr>
          <t>Nelle colonne da  1 a 5 si devono indicare le singole tipologie con la relativa aliquota IVA considerando che in base all'art. 74, co.6, D.P.R. 633/1972 la detrazione IVA varia a seconda del tipo di provento: in generale del 50% fatta eccezione per le sponsorizzazioni  (abbattimento del 10%) e i diritti televisivi (abbattimento di 1/3)</t>
        </r>
      </text>
    </comment>
    <comment ref="S1" authorId="2">
      <text>
        <r>
          <rPr>
            <sz val="8"/>
            <rFont val="Tahoma"/>
            <family val="2"/>
          </rPr>
          <t xml:space="preserve">In questa colonna possono essere ricompresi i contributi erogati da Enti pubblici a fronte di manifastezioni "sponsorizzate".
In questo caso i contributi, da considersi di natura commerciale, sono assoggettati a ritenuta del 4%.
</t>
        </r>
      </text>
    </comment>
    <comment ref="N3" authorId="0">
      <text>
        <r>
          <rPr>
            <sz val="8"/>
            <rFont val="Tahoma"/>
            <family val="2"/>
          </rPr>
          <t xml:space="preserve">in questa colonna l'aliquota dell'iva è modificabile
</t>
        </r>
      </text>
    </comment>
    <comment ref="M7" authorId="2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M9" authorId="2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M11" authorId="2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M13" authorId="2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>INSERIRE I DATI DEL MOD. F24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<sst xmlns="http://schemas.openxmlformats.org/spreadsheetml/2006/main" count="400" uniqueCount="95">
  <si>
    <t>QUADRO A</t>
  </si>
  <si>
    <t>PUBBLICITA'</t>
  </si>
  <si>
    <t>ALTRI PROVENTI</t>
  </si>
  <si>
    <t>TOTALI</t>
  </si>
  <si>
    <t>Operazioni</t>
  </si>
  <si>
    <t>Importo Imponibile</t>
  </si>
  <si>
    <t>IVA</t>
  </si>
  <si>
    <t>1</t>
  </si>
  <si>
    <t>2</t>
  </si>
  <si>
    <t>3</t>
  </si>
  <si>
    <t>4</t>
  </si>
  <si>
    <t>5</t>
  </si>
  <si>
    <t>6</t>
  </si>
  <si>
    <t>7</t>
  </si>
  <si>
    <t>Corrispettivi</t>
  </si>
  <si>
    <t>ESTREMI DEL VERSAMENTO</t>
  </si>
  <si>
    <t>DATA</t>
  </si>
  <si>
    <t>IMPORTO</t>
  </si>
  <si>
    <t>ABI</t>
  </si>
  <si>
    <t>CAB</t>
  </si>
  <si>
    <t>Annotazioni:</t>
  </si>
  <si>
    <t>Allegato A</t>
  </si>
  <si>
    <t>Art. 3, comma 166, Legge 23 dicembre 1996, n. 662 e D.M. 11 febbraio 1997</t>
  </si>
  <si>
    <t>Codice Fiscale</t>
  </si>
  <si>
    <t>Partita IVA</t>
  </si>
  <si>
    <t>Denominazione sociale</t>
  </si>
  <si>
    <t>Indirizzo</t>
  </si>
  <si>
    <t>9</t>
  </si>
  <si>
    <t>anno</t>
  </si>
  <si>
    <t>MARZO</t>
  </si>
  <si>
    <t>APRILE</t>
  </si>
  <si>
    <t>MAGGIO</t>
  </si>
  <si>
    <t>SPONSORIZZAZIONI</t>
  </si>
  <si>
    <t xml:space="preserve">Aliquota </t>
  </si>
  <si>
    <t>CALCOLO IVA DOVUTA</t>
  </si>
  <si>
    <t>LIQUIDAZIONE IVA</t>
  </si>
  <si>
    <t>2^ TRIMESTRE</t>
  </si>
  <si>
    <t>ALTRE OPERAZIONI</t>
  </si>
  <si>
    <t xml:space="preserve">RIEPILOGO </t>
  </si>
  <si>
    <t>IMPONIBILE</t>
  </si>
  <si>
    <t>GENNAIO</t>
  </si>
  <si>
    <t>FEBBRAIO</t>
  </si>
  <si>
    <t>1^ TRIMESTRE</t>
  </si>
  <si>
    <t>GIUGNO</t>
  </si>
  <si>
    <t>LUGLIO</t>
  </si>
  <si>
    <t>AGOSTO</t>
  </si>
  <si>
    <t>SETTEMBRE</t>
  </si>
  <si>
    <t>OTTOBRE</t>
  </si>
  <si>
    <t>NOVEMBRE</t>
  </si>
  <si>
    <t>3^ TRIMESTRE</t>
  </si>
  <si>
    <t>4^ TRIMESTRE</t>
  </si>
  <si>
    <t>RIEPILOGO ANNUALE DELLE LIQUIDAZIONI IVA</t>
  </si>
  <si>
    <t>TOTALI AL 31/12</t>
  </si>
  <si>
    <t xml:space="preserve">DEBITO V/ERARIO PER IVA </t>
  </si>
  <si>
    <t>GARE E MANIFESTAZIONI</t>
  </si>
  <si>
    <t>CONTROLLO DATI IVA</t>
  </si>
  <si>
    <t>BAR</t>
  </si>
  <si>
    <t>Proventi non costituenti reddito imponibile</t>
  </si>
  <si>
    <t>Plusvalenze patrimoniali</t>
  </si>
  <si>
    <t>Operazioni intracomunitarie</t>
  </si>
  <si>
    <t>OPERAZIONI</t>
  </si>
  <si>
    <t>Esenti</t>
  </si>
  <si>
    <t>Non imponibili</t>
  </si>
  <si>
    <t>OPERAZIONI NON RILEVANTI AI FINI IVA</t>
  </si>
  <si>
    <t>IN REGIME LEGGE 398/1991</t>
  </si>
  <si>
    <t>8</t>
  </si>
  <si>
    <t>IVA per cessioni o prestazioni</t>
  </si>
  <si>
    <t>Determinazione Forfetaria</t>
  </si>
  <si>
    <t>DETERMINAZIONE FORFETARIA</t>
  </si>
  <si>
    <t>PLUSVALENZE PATRIMONIALI</t>
  </si>
  <si>
    <t>TOTALE VALORI POSITIVI</t>
  </si>
  <si>
    <t>Totale Proventi</t>
  </si>
  <si>
    <t>Ricavo per detrazione forfetaria</t>
  </si>
  <si>
    <t>RIEPILOGO DEI VALORI POSITIVI</t>
  </si>
  <si>
    <t>IVA A DEBITO</t>
  </si>
  <si>
    <t>Iva det. forfettaria</t>
  </si>
  <si>
    <t xml:space="preserve">PROSPETTO RIEPILOGATIVO PER LE </t>
  </si>
  <si>
    <t>SOCIETA'/ASSOCIAZIONI SPORTIVE DILETTANTISTICHE E SIMILARI</t>
  </si>
  <si>
    <t>ANNOTAZIONI PER SOCIETA'/ASSOCIAZIONI SPORTIVE DILETTANTISTICHE E SIMILARI</t>
  </si>
  <si>
    <t>TOTALI  AL 31/12</t>
  </si>
  <si>
    <t>IVA su cessioni e prestazioni</t>
  </si>
  <si>
    <t>Determinazione forfetaria</t>
  </si>
  <si>
    <t>IVA dovuta</t>
  </si>
  <si>
    <t>IVA versata</t>
  </si>
  <si>
    <t>RIEPILOGO ANNUALE DEI VALORI POSITIVI</t>
  </si>
  <si>
    <t>totale imponibile</t>
  </si>
  <si>
    <t xml:space="preserve"> </t>
  </si>
  <si>
    <t>totale valori positivi</t>
  </si>
  <si>
    <t>totale det. forfetaria</t>
  </si>
  <si>
    <t>totale altre operaz.</t>
  </si>
  <si>
    <t>plusvalenze</t>
  </si>
  <si>
    <t>DICEMBRE</t>
  </si>
  <si>
    <t>20% e 21%</t>
  </si>
  <si>
    <t>2014</t>
  </si>
  <si>
    <t>ANNO 2014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</si>
</sst>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.00\ [$EUR];[Red]\-#,##0.00\ [$EUR]"/>
    <numFmt numFmtId="185" formatCode="[$EUR]\ #,##0.00;[Red]\-[$EUR]\ #,##0.00"/>
    <numFmt numFmtId="186" formatCode="[$EUR]\ #,##0.00"/>
    <numFmt numFmtId="187" formatCode="_-[$EUR]\ * #,##0.00_-;\-[$EUR]\ * #,##0.00_-;_-[$EUR]\ * &quot;-&quot;??_-;_-@_-"/>
  </numFmts>
  <fonts count="67">
    <font>
      <sz val="10"/>
      <name val="Arial"/>
      <family val="0"/>
    </font>
    <font>
      <sz val="8"/>
      <name val="Tahoma"/>
      <family val="2"/>
    </font>
    <font>
      <sz val="9"/>
      <name val="Tahoma"/>
      <family val="2"/>
    </font>
    <font>
      <sz val="10"/>
      <name val="Bookman Old Style"/>
      <family val="1"/>
    </font>
    <font>
      <b/>
      <sz val="18"/>
      <name val="Bookman Old Style"/>
      <family val="1"/>
    </font>
    <font>
      <b/>
      <sz val="36"/>
      <name val="Bookman Old Style"/>
      <family val="1"/>
    </font>
    <font>
      <b/>
      <sz val="12"/>
      <name val="Bookman Old Style"/>
      <family val="1"/>
    </font>
    <font>
      <b/>
      <sz val="20"/>
      <name val="Bookman Old Style"/>
      <family val="1"/>
    </font>
    <font>
      <b/>
      <i/>
      <sz val="12"/>
      <name val="Bookman Old Style"/>
      <family val="1"/>
    </font>
    <font>
      <sz val="12"/>
      <name val="Bookman Old Style"/>
      <family val="1"/>
    </font>
    <font>
      <b/>
      <sz val="10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8"/>
      <name val="Century Gothic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61"/>
      <name val="Arial"/>
      <family val="2"/>
    </font>
    <font>
      <b/>
      <sz val="9"/>
      <name val="Arial"/>
      <family val="2"/>
    </font>
    <font>
      <b/>
      <sz val="9"/>
      <color indexed="62"/>
      <name val="Century Gothic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2"/>
      <color indexed="8"/>
      <name val="Arial"/>
      <family val="2"/>
    </font>
    <font>
      <b/>
      <sz val="10"/>
      <color indexed="6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6"/>
      <color indexed="8"/>
      <name val="Arial"/>
      <family val="2"/>
    </font>
    <font>
      <b/>
      <sz val="10"/>
      <color indexed="61"/>
      <name val="Arial"/>
      <family val="2"/>
    </font>
    <font>
      <b/>
      <sz val="9"/>
      <color indexed="6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9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bgColor indexed="42"/>
      </patternFill>
    </fill>
    <fill>
      <patternFill patternType="darkGray">
        <bgColor indexed="10"/>
      </patternFill>
    </fill>
    <fill>
      <patternFill patternType="darkGray"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1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bgColor indexed="13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lightTrellis">
        <fgColor indexed="19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60"/>
      </left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</border>
    <border>
      <left style="thick">
        <color indexed="22"/>
      </left>
      <right style="thick">
        <color indexed="22"/>
      </right>
      <top style="thick">
        <color indexed="60"/>
      </top>
      <bottom style="thick">
        <color indexed="60"/>
      </bottom>
    </border>
    <border>
      <left>
        <color indexed="63"/>
      </left>
      <right style="thick">
        <color indexed="60"/>
      </right>
      <top style="thick">
        <color indexed="60"/>
      </top>
      <bottom style="thick">
        <color indexed="60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60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 style="thick">
        <color indexed="22"/>
      </right>
      <top style="thick">
        <color indexed="60"/>
      </top>
      <bottom style="thick">
        <color indexed="60"/>
      </bottom>
    </border>
    <border>
      <left style="thick">
        <color indexed="22"/>
      </left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60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/>
      <protection hidden="1"/>
    </xf>
    <xf numFmtId="0" fontId="3" fillId="33" borderId="11" xfId="0" applyFont="1" applyFill="1" applyBorder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3" fillId="33" borderId="12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49" fontId="4" fillId="33" borderId="12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13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12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3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 vertical="center" indent="2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left" vertical="center" indent="2"/>
      <protection hidden="1"/>
    </xf>
    <xf numFmtId="0" fontId="3" fillId="33" borderId="14" xfId="0" applyFont="1" applyFill="1" applyBorder="1" applyAlignment="1" applyProtection="1">
      <alignment/>
      <protection hidden="1"/>
    </xf>
    <xf numFmtId="0" fontId="3" fillId="33" borderId="15" xfId="0" applyFont="1" applyFill="1" applyBorder="1" applyAlignment="1" applyProtection="1">
      <alignment/>
      <protection hidden="1"/>
    </xf>
    <xf numFmtId="0" fontId="3" fillId="33" borderId="16" xfId="0" applyFont="1" applyFill="1" applyBorder="1" applyAlignment="1" applyProtection="1">
      <alignment/>
      <protection hidden="1"/>
    </xf>
    <xf numFmtId="49" fontId="5" fillId="33" borderId="12" xfId="0" applyNumberFormat="1" applyFont="1" applyFill="1" applyBorder="1" applyAlignment="1" applyProtection="1">
      <alignment vertical="center" wrapText="1"/>
      <protection hidden="1"/>
    </xf>
    <xf numFmtId="49" fontId="5" fillId="33" borderId="0" xfId="0" applyNumberFormat="1" applyFont="1" applyFill="1" applyBorder="1" applyAlignment="1" applyProtection="1">
      <alignment vertical="center" wrapText="1"/>
      <protection hidden="1"/>
    </xf>
    <xf numFmtId="49" fontId="5" fillId="33" borderId="13" xfId="0" applyNumberFormat="1" applyFont="1" applyFill="1" applyBorder="1" applyAlignment="1" applyProtection="1">
      <alignment vertical="center" wrapText="1"/>
      <protection hidden="1"/>
    </xf>
    <xf numFmtId="0" fontId="0" fillId="35" borderId="0" xfId="0" applyFill="1" applyAlignment="1">
      <alignment/>
    </xf>
    <xf numFmtId="49" fontId="4" fillId="33" borderId="12" xfId="0" applyNumberFormat="1" applyFont="1" applyFill="1" applyBorder="1" applyAlignment="1" applyProtection="1">
      <alignment vertical="center" wrapText="1"/>
      <protection hidden="1"/>
    </xf>
    <xf numFmtId="49" fontId="4" fillId="33" borderId="0" xfId="0" applyNumberFormat="1" applyFont="1" applyFill="1" applyBorder="1" applyAlignment="1" applyProtection="1">
      <alignment vertical="center" wrapText="1"/>
      <protection hidden="1"/>
    </xf>
    <xf numFmtId="49" fontId="4" fillId="33" borderId="13" xfId="0" applyNumberFormat="1" applyFont="1" applyFill="1" applyBorder="1" applyAlignment="1" applyProtection="1">
      <alignment vertical="center" wrapText="1"/>
      <protection hidden="1"/>
    </xf>
    <xf numFmtId="49" fontId="6" fillId="33" borderId="0" xfId="0" applyNumberFormat="1" applyFont="1" applyFill="1" applyBorder="1" applyAlignment="1" applyProtection="1">
      <alignment horizontal="center" vertical="center" wrapText="1"/>
      <protection hidden="1"/>
    </xf>
    <xf numFmtId="184" fontId="15" fillId="36" borderId="17" xfId="0" applyNumberFormat="1" applyFont="1" applyFill="1" applyBorder="1" applyAlignment="1" applyProtection="1">
      <alignment horizontal="right" vertical="center" wrapText="1"/>
      <protection hidden="1"/>
    </xf>
    <xf numFmtId="49" fontId="16" fillId="37" borderId="17" xfId="0" applyNumberFormat="1" applyFont="1" applyFill="1" applyBorder="1" applyAlignment="1" applyProtection="1">
      <alignment horizontal="left" vertical="center" wrapText="1"/>
      <protection hidden="1"/>
    </xf>
    <xf numFmtId="14" fontId="18" fillId="37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16" fillId="38" borderId="17" xfId="0" applyNumberFormat="1" applyFont="1" applyFill="1" applyBorder="1" applyAlignment="1" applyProtection="1">
      <alignment horizontal="left" vertical="center" wrapText="1"/>
      <protection hidden="1"/>
    </xf>
    <xf numFmtId="184" fontId="16" fillId="39" borderId="17" xfId="0" applyNumberFormat="1" applyFont="1" applyFill="1" applyBorder="1" applyAlignment="1" applyProtection="1">
      <alignment horizontal="right" vertical="center" wrapText="1"/>
      <protection hidden="1"/>
    </xf>
    <xf numFmtId="184" fontId="16" fillId="40" borderId="17" xfId="0" applyNumberFormat="1" applyFont="1" applyFill="1" applyBorder="1" applyAlignment="1" applyProtection="1">
      <alignment horizontal="right" vertical="center" wrapText="1"/>
      <protection hidden="1"/>
    </xf>
    <xf numFmtId="184" fontId="16" fillId="41" borderId="17" xfId="0" applyNumberFormat="1" applyFont="1" applyFill="1" applyBorder="1" applyAlignment="1" applyProtection="1">
      <alignment horizontal="right" vertical="center" wrapText="1"/>
      <protection hidden="1"/>
    </xf>
    <xf numFmtId="0" fontId="16" fillId="42" borderId="18" xfId="0" applyFont="1" applyFill="1" applyBorder="1" applyAlignment="1" applyProtection="1">
      <alignment horizontal="left" vertical="center" wrapText="1"/>
      <protection hidden="1"/>
    </xf>
    <xf numFmtId="184" fontId="16" fillId="43" borderId="18" xfId="0" applyNumberFormat="1" applyFont="1" applyFill="1" applyBorder="1" applyAlignment="1" applyProtection="1">
      <alignment horizontal="right" vertical="center" wrapText="1"/>
      <protection hidden="1"/>
    </xf>
    <xf numFmtId="184" fontId="18" fillId="37" borderId="17" xfId="0" applyNumberFormat="1" applyFont="1" applyFill="1" applyBorder="1" applyAlignment="1" applyProtection="1">
      <alignment horizontal="right" vertical="center" wrapText="1"/>
      <protection hidden="1" locked="0"/>
    </xf>
    <xf numFmtId="0" fontId="16" fillId="44" borderId="18" xfId="0" applyFont="1" applyFill="1" applyBorder="1" applyAlignment="1" applyProtection="1">
      <alignment horizontal="left" vertical="center" wrapText="1"/>
      <protection hidden="1"/>
    </xf>
    <xf numFmtId="184" fontId="16" fillId="36" borderId="18" xfId="0" applyNumberFormat="1" applyFont="1" applyFill="1" applyBorder="1" applyAlignment="1" applyProtection="1">
      <alignment horizontal="right" vertical="center" wrapText="1"/>
      <protection hidden="1"/>
    </xf>
    <xf numFmtId="49" fontId="18" fillId="37" borderId="17" xfId="0" applyNumberFormat="1" applyFont="1" applyFill="1" applyBorder="1" applyAlignment="1" applyProtection="1">
      <alignment horizontal="right" vertical="center" wrapText="1"/>
      <protection hidden="1" locked="0"/>
    </xf>
    <xf numFmtId="0" fontId="16" fillId="45" borderId="19" xfId="0" applyFont="1" applyFill="1" applyBorder="1" applyAlignment="1" applyProtection="1">
      <alignment horizontal="left" vertical="center" wrapText="1"/>
      <protection hidden="1"/>
    </xf>
    <xf numFmtId="184" fontId="16" fillId="46" borderId="19" xfId="0" applyNumberFormat="1" applyFont="1" applyFill="1" applyBorder="1" applyAlignment="1" applyProtection="1">
      <alignment horizontal="right" vertical="center" wrapText="1"/>
      <protection hidden="1"/>
    </xf>
    <xf numFmtId="49" fontId="16" fillId="37" borderId="20" xfId="0" applyNumberFormat="1" applyFont="1" applyFill="1" applyBorder="1" applyAlignment="1" applyProtection="1">
      <alignment horizontal="left" vertical="center" wrapText="1"/>
      <protection hidden="1"/>
    </xf>
    <xf numFmtId="49" fontId="18" fillId="37" borderId="20" xfId="0" applyNumberFormat="1" applyFont="1" applyFill="1" applyBorder="1" applyAlignment="1" applyProtection="1">
      <alignment horizontal="right" vertical="center" wrapText="1"/>
      <protection hidden="1" locked="0"/>
    </xf>
    <xf numFmtId="49" fontId="16" fillId="47" borderId="20" xfId="0" applyNumberFormat="1" applyFont="1" applyFill="1" applyBorder="1" applyAlignment="1" applyProtection="1">
      <alignment horizontal="left" vertical="center" wrapText="1"/>
      <protection hidden="1"/>
    </xf>
    <xf numFmtId="184" fontId="16" fillId="48" borderId="20" xfId="0" applyNumberFormat="1" applyFont="1" applyFill="1" applyBorder="1" applyAlignment="1" applyProtection="1">
      <alignment horizontal="right" vertical="center" wrapText="1"/>
      <protection hidden="1"/>
    </xf>
    <xf numFmtId="184" fontId="16" fillId="42" borderId="20" xfId="0" applyNumberFormat="1" applyFont="1" applyFill="1" applyBorder="1" applyAlignment="1" applyProtection="1">
      <alignment horizontal="right" vertical="center" wrapText="1"/>
      <protection hidden="1"/>
    </xf>
    <xf numFmtId="184" fontId="16" fillId="41" borderId="20" xfId="0" applyNumberFormat="1" applyFont="1" applyFill="1" applyBorder="1" applyAlignment="1" applyProtection="1">
      <alignment horizontal="right" vertical="center" wrapText="1"/>
      <protection hidden="1"/>
    </xf>
    <xf numFmtId="184" fontId="16" fillId="36" borderId="17" xfId="0" applyNumberFormat="1" applyFont="1" applyFill="1" applyBorder="1" applyAlignment="1" applyProtection="1">
      <alignment horizontal="right" vertical="center" wrapText="1"/>
      <protection hidden="1"/>
    </xf>
    <xf numFmtId="184" fontId="16" fillId="49" borderId="17" xfId="0" applyNumberFormat="1" applyFont="1" applyFill="1" applyBorder="1" applyAlignment="1" applyProtection="1">
      <alignment horizontal="right" vertical="center" wrapText="1"/>
      <protection hidden="1"/>
    </xf>
    <xf numFmtId="184" fontId="14" fillId="50" borderId="17" xfId="0" applyNumberFormat="1" applyFont="1" applyFill="1" applyBorder="1" applyAlignment="1" applyProtection="1">
      <alignment horizontal="right" vertical="center" wrapText="1"/>
      <protection hidden="1"/>
    </xf>
    <xf numFmtId="0" fontId="17" fillId="35" borderId="0" xfId="0" applyFont="1" applyFill="1" applyAlignment="1" applyProtection="1">
      <alignment/>
      <protection hidden="1"/>
    </xf>
    <xf numFmtId="0" fontId="19" fillId="34" borderId="20" xfId="0" applyFont="1" applyFill="1" applyBorder="1" applyAlignment="1" applyProtection="1">
      <alignment horizontal="left" vertical="center"/>
      <protection hidden="1"/>
    </xf>
    <xf numFmtId="0" fontId="17" fillId="35" borderId="0" xfId="0" applyFont="1" applyFill="1" applyAlignment="1" applyProtection="1">
      <alignment horizontal="left"/>
      <protection hidden="1"/>
    </xf>
    <xf numFmtId="0" fontId="10" fillId="35" borderId="0" xfId="0" applyFont="1" applyFill="1" applyAlignment="1" applyProtection="1">
      <alignment/>
      <protection hidden="1"/>
    </xf>
    <xf numFmtId="49" fontId="15" fillId="51" borderId="18" xfId="0" applyNumberFormat="1" applyFont="1" applyFill="1" applyBorder="1" applyAlignment="1" applyProtection="1">
      <alignment horizontal="right" vertical="center" wrapText="1"/>
      <protection hidden="1"/>
    </xf>
    <xf numFmtId="9" fontId="15" fillId="51" borderId="21" xfId="0" applyNumberFormat="1" applyFont="1" applyFill="1" applyBorder="1" applyAlignment="1" applyProtection="1">
      <alignment horizontal="left" vertical="center" wrapText="1"/>
      <protection hidden="1"/>
    </xf>
    <xf numFmtId="9" fontId="15" fillId="51" borderId="21" xfId="0" applyNumberFormat="1" applyFont="1" applyFill="1" applyBorder="1" applyAlignment="1" applyProtection="1">
      <alignment horizontal="left" vertical="center" wrapText="1"/>
      <protection hidden="1" locked="0"/>
    </xf>
    <xf numFmtId="49" fontId="15" fillId="51" borderId="17" xfId="0" applyNumberFormat="1" applyFont="1" applyFill="1" applyBorder="1" applyAlignment="1" applyProtection="1">
      <alignment horizontal="center" vertical="center" wrapText="1"/>
      <protection hidden="1"/>
    </xf>
    <xf numFmtId="49" fontId="15" fillId="52" borderId="17" xfId="0" applyNumberFormat="1" applyFont="1" applyFill="1" applyBorder="1" applyAlignment="1" applyProtection="1">
      <alignment horizontal="center" vertical="center" wrapText="1"/>
      <protection hidden="1"/>
    </xf>
    <xf numFmtId="49" fontId="15" fillId="53" borderId="17" xfId="0" applyNumberFormat="1" applyFont="1" applyFill="1" applyBorder="1" applyAlignment="1" applyProtection="1">
      <alignment horizontal="center" vertical="center" wrapText="1"/>
      <protection hidden="1"/>
    </xf>
    <xf numFmtId="184" fontId="27" fillId="50" borderId="17" xfId="0" applyNumberFormat="1" applyFont="1" applyFill="1" applyBorder="1" applyAlignment="1" applyProtection="1">
      <alignment horizontal="right" vertical="center" wrapText="1"/>
      <protection hidden="1" locked="0"/>
    </xf>
    <xf numFmtId="184" fontId="27" fillId="43" borderId="17" xfId="0" applyNumberFormat="1" applyFont="1" applyFill="1" applyBorder="1" applyAlignment="1" applyProtection="1">
      <alignment horizontal="right" vertical="center" wrapText="1"/>
      <protection hidden="1"/>
    </xf>
    <xf numFmtId="184" fontId="27" fillId="43" borderId="17" xfId="0" applyNumberFormat="1" applyFont="1" applyFill="1" applyBorder="1" applyAlignment="1" applyProtection="1">
      <alignment horizontal="right" vertical="center" wrapText="1"/>
      <protection hidden="1" locked="0"/>
    </xf>
    <xf numFmtId="184" fontId="25" fillId="54" borderId="22" xfId="0" applyNumberFormat="1" applyFont="1" applyFill="1" applyBorder="1" applyAlignment="1" applyProtection="1">
      <alignment horizontal="right" vertical="center" wrapText="1"/>
      <protection hidden="1"/>
    </xf>
    <xf numFmtId="184" fontId="27" fillId="55" borderId="21" xfId="0" applyNumberFormat="1" applyFont="1" applyFill="1" applyBorder="1" applyAlignment="1" applyProtection="1">
      <alignment horizontal="right" vertical="center" wrapText="1"/>
      <protection hidden="1" locked="0"/>
    </xf>
    <xf numFmtId="9" fontId="15" fillId="56" borderId="17" xfId="0" applyNumberFormat="1" applyFont="1" applyFill="1" applyBorder="1" applyAlignment="1" applyProtection="1">
      <alignment horizontal="right" vertical="center" wrapText="1"/>
      <protection hidden="1"/>
    </xf>
    <xf numFmtId="184" fontId="27" fillId="56" borderId="17" xfId="0" applyNumberFormat="1" applyFont="1" applyFill="1" applyBorder="1" applyAlignment="1" applyProtection="1">
      <alignment horizontal="right" vertical="center" wrapText="1"/>
      <protection hidden="1"/>
    </xf>
    <xf numFmtId="184" fontId="27" fillId="36" borderId="17" xfId="0" applyNumberFormat="1" applyFont="1" applyFill="1" applyBorder="1" applyAlignment="1" applyProtection="1">
      <alignment horizontal="right" vertical="center" wrapText="1"/>
      <protection hidden="1"/>
    </xf>
    <xf numFmtId="9" fontId="15" fillId="56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27" fillId="57" borderId="21" xfId="0" applyNumberFormat="1" applyFont="1" applyFill="1" applyBorder="1" applyAlignment="1" applyProtection="1">
      <alignment horizontal="right" vertical="center" wrapText="1"/>
      <protection hidden="1"/>
    </xf>
    <xf numFmtId="49" fontId="27" fillId="57" borderId="17" xfId="0" applyNumberFormat="1" applyFont="1" applyFill="1" applyBorder="1" applyAlignment="1" applyProtection="1">
      <alignment horizontal="right" vertical="center" wrapText="1"/>
      <protection hidden="1"/>
    </xf>
    <xf numFmtId="49" fontId="27" fillId="58" borderId="17" xfId="0" applyNumberFormat="1" applyFont="1" applyFill="1" applyBorder="1" applyAlignment="1" applyProtection="1">
      <alignment horizontal="right" vertical="center" wrapText="1"/>
      <protection hidden="1"/>
    </xf>
    <xf numFmtId="49" fontId="27" fillId="59" borderId="21" xfId="0" applyNumberFormat="1" applyFont="1" applyFill="1" applyBorder="1" applyAlignment="1" applyProtection="1">
      <alignment horizontal="right" vertical="center" wrapText="1"/>
      <protection hidden="1"/>
    </xf>
    <xf numFmtId="49" fontId="27" fillId="59" borderId="17" xfId="0" applyNumberFormat="1" applyFont="1" applyFill="1" applyBorder="1" applyAlignment="1" applyProtection="1">
      <alignment horizontal="right" vertical="center" wrapText="1"/>
      <protection hidden="1"/>
    </xf>
    <xf numFmtId="184" fontId="15" fillId="50" borderId="17" xfId="0" applyNumberFormat="1" applyFont="1" applyFill="1" applyBorder="1" applyAlignment="1" applyProtection="1">
      <alignment horizontal="right" vertical="center" wrapText="1"/>
      <protection hidden="1"/>
    </xf>
    <xf numFmtId="184" fontId="15" fillId="43" borderId="17" xfId="0" applyNumberFormat="1" applyFont="1" applyFill="1" applyBorder="1" applyAlignment="1" applyProtection="1">
      <alignment horizontal="right" vertical="center" wrapText="1"/>
      <protection hidden="1"/>
    </xf>
    <xf numFmtId="184" fontId="15" fillId="45" borderId="21" xfId="0" applyNumberFormat="1" applyFont="1" applyFill="1" applyBorder="1" applyAlignment="1" applyProtection="1">
      <alignment horizontal="right" vertical="center" wrapText="1"/>
      <protection hidden="1"/>
    </xf>
    <xf numFmtId="184" fontId="15" fillId="45" borderId="17" xfId="0" applyNumberFormat="1" applyFont="1" applyFill="1" applyBorder="1" applyAlignment="1" applyProtection="1">
      <alignment horizontal="right" vertical="center" wrapText="1"/>
      <protection hidden="1"/>
    </xf>
    <xf numFmtId="184" fontId="15" fillId="60" borderId="21" xfId="0" applyNumberFormat="1" applyFont="1" applyFill="1" applyBorder="1" applyAlignment="1" applyProtection="1">
      <alignment horizontal="right" vertical="center" wrapText="1"/>
      <protection hidden="1"/>
    </xf>
    <xf numFmtId="184" fontId="15" fillId="60" borderId="17" xfId="0" applyNumberFormat="1" applyFont="1" applyFill="1" applyBorder="1" applyAlignment="1" applyProtection="1">
      <alignment horizontal="right" vertical="center" wrapText="1"/>
      <protection hidden="1"/>
    </xf>
    <xf numFmtId="184" fontId="15" fillId="56" borderId="17" xfId="0" applyNumberFormat="1" applyFont="1" applyFill="1" applyBorder="1" applyAlignment="1" applyProtection="1">
      <alignment horizontal="right" vertical="center" wrapText="1"/>
      <protection hidden="1"/>
    </xf>
    <xf numFmtId="49" fontId="26" fillId="61" borderId="23" xfId="0" applyNumberFormat="1" applyFont="1" applyFill="1" applyBorder="1" applyAlignment="1" applyProtection="1">
      <alignment horizontal="center" vertical="center" wrapText="1"/>
      <protection hidden="1"/>
    </xf>
    <xf numFmtId="49" fontId="15" fillId="62" borderId="23" xfId="0" applyNumberFormat="1" applyFont="1" applyFill="1" applyBorder="1" applyAlignment="1" applyProtection="1">
      <alignment horizontal="center" vertical="center" wrapText="1"/>
      <protection hidden="1"/>
    </xf>
    <xf numFmtId="9" fontId="15" fillId="63" borderId="24" xfId="0" applyNumberFormat="1" applyFont="1" applyFill="1" applyBorder="1" applyAlignment="1" applyProtection="1">
      <alignment horizontal="right" vertical="center" wrapText="1"/>
      <protection hidden="1"/>
    </xf>
    <xf numFmtId="184" fontId="15" fillId="63" borderId="20" xfId="0" applyNumberFormat="1" applyFont="1" applyFill="1" applyBorder="1" applyAlignment="1" applyProtection="1">
      <alignment horizontal="right" vertical="center" wrapText="1"/>
      <protection hidden="1"/>
    </xf>
    <xf numFmtId="9" fontId="15" fillId="63" borderId="19" xfId="0" applyNumberFormat="1" applyFont="1" applyFill="1" applyBorder="1" applyAlignment="1" applyProtection="1">
      <alignment horizontal="right" vertical="center" wrapText="1"/>
      <protection hidden="1"/>
    </xf>
    <xf numFmtId="184" fontId="15" fillId="63" borderId="23" xfId="0" applyNumberFormat="1" applyFont="1" applyFill="1" applyBorder="1" applyAlignment="1" applyProtection="1">
      <alignment horizontal="right" vertical="center" wrapText="1"/>
      <protection hidden="1"/>
    </xf>
    <xf numFmtId="9" fontId="15" fillId="63" borderId="23" xfId="0" applyNumberFormat="1" applyFont="1" applyFill="1" applyBorder="1" applyAlignment="1" applyProtection="1">
      <alignment horizontal="right" vertical="center" wrapText="1"/>
      <protection hidden="1"/>
    </xf>
    <xf numFmtId="9" fontId="15" fillId="63" borderId="0" xfId="0" applyNumberFormat="1" applyFont="1" applyFill="1" applyBorder="1" applyAlignment="1" applyProtection="1">
      <alignment horizontal="right" vertical="center" wrapText="1"/>
      <protection hidden="1"/>
    </xf>
    <xf numFmtId="184" fontId="15" fillId="64" borderId="0" xfId="0" applyNumberFormat="1" applyFont="1" applyFill="1" applyBorder="1" applyAlignment="1" applyProtection="1">
      <alignment horizontal="right" vertical="center" wrapText="1"/>
      <protection hidden="1"/>
    </xf>
    <xf numFmtId="49" fontId="15" fillId="65" borderId="0" xfId="0" applyNumberFormat="1" applyFont="1" applyFill="1" applyBorder="1" applyAlignment="1" applyProtection="1">
      <alignment horizontal="right" vertical="center" wrapText="1"/>
      <protection hidden="1"/>
    </xf>
    <xf numFmtId="49" fontId="25" fillId="66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35" borderId="0" xfId="0" applyFont="1" applyFill="1" applyAlignment="1" applyProtection="1">
      <alignment/>
      <protection hidden="1"/>
    </xf>
    <xf numFmtId="49" fontId="15" fillId="67" borderId="0" xfId="0" applyNumberFormat="1" applyFont="1" applyFill="1" applyBorder="1" applyAlignment="1" applyProtection="1">
      <alignment vertical="center"/>
      <protection hidden="1"/>
    </xf>
    <xf numFmtId="0" fontId="28" fillId="35" borderId="0" xfId="0" applyFont="1" applyFill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49" fontId="15" fillId="61" borderId="0" xfId="0" applyNumberFormat="1" applyFont="1" applyFill="1" applyBorder="1" applyAlignment="1" applyProtection="1">
      <alignment vertical="center" wrapText="1"/>
      <protection hidden="1"/>
    </xf>
    <xf numFmtId="14" fontId="15" fillId="62" borderId="0" xfId="0" applyNumberFormat="1" applyFont="1" applyFill="1" applyBorder="1" applyAlignment="1" applyProtection="1">
      <alignment vertical="center" wrapText="1"/>
      <protection hidden="1"/>
    </xf>
    <xf numFmtId="184" fontId="15" fillId="62" borderId="0" xfId="0" applyNumberFormat="1" applyFont="1" applyFill="1" applyBorder="1" applyAlignment="1" applyProtection="1">
      <alignment vertical="center" wrapText="1"/>
      <protection hidden="1"/>
    </xf>
    <xf numFmtId="0" fontId="0" fillId="35" borderId="0" xfId="0" applyFont="1" applyFill="1" applyBorder="1" applyAlignment="1" applyProtection="1">
      <alignment/>
      <protection hidden="1"/>
    </xf>
    <xf numFmtId="49" fontId="15" fillId="62" borderId="25" xfId="0" applyNumberFormat="1" applyFont="1" applyFill="1" applyBorder="1" applyAlignment="1" applyProtection="1">
      <alignment vertical="center" wrapText="1"/>
      <protection hidden="1"/>
    </xf>
    <xf numFmtId="49" fontId="15" fillId="62" borderId="17" xfId="0" applyNumberFormat="1" applyFont="1" applyFill="1" applyBorder="1" applyAlignment="1" applyProtection="1">
      <alignment vertical="center" wrapText="1"/>
      <protection hidden="1"/>
    </xf>
    <xf numFmtId="0" fontId="15" fillId="67" borderId="23" xfId="0" applyFont="1" applyFill="1" applyBorder="1" applyAlignment="1" applyProtection="1">
      <alignment vertical="center" wrapText="1"/>
      <protection hidden="1"/>
    </xf>
    <xf numFmtId="0" fontId="15" fillId="67" borderId="0" xfId="0" applyFont="1" applyFill="1" applyBorder="1" applyAlignment="1" applyProtection="1">
      <alignment vertical="center" wrapText="1"/>
      <protection hidden="1"/>
    </xf>
    <xf numFmtId="0" fontId="25" fillId="35" borderId="0" xfId="0" applyFont="1" applyFill="1" applyAlignment="1" applyProtection="1">
      <alignment/>
      <protection hidden="1"/>
    </xf>
    <xf numFmtId="49" fontId="15" fillId="37" borderId="17" xfId="0" applyNumberFormat="1" applyFont="1" applyFill="1" applyBorder="1" applyAlignment="1" applyProtection="1">
      <alignment horizontal="left" vertical="center" wrapText="1"/>
      <protection hidden="1"/>
    </xf>
    <xf numFmtId="49" fontId="15" fillId="68" borderId="17" xfId="0" applyNumberFormat="1" applyFont="1" applyFill="1" applyBorder="1" applyAlignment="1" applyProtection="1">
      <alignment horizontal="left" vertical="center" wrapText="1"/>
      <protection hidden="1"/>
    </xf>
    <xf numFmtId="49" fontId="25" fillId="67" borderId="26" xfId="0" applyNumberFormat="1" applyFont="1" applyFill="1" applyBorder="1" applyAlignment="1" applyProtection="1">
      <alignment horizontal="center" vertical="center" wrapText="1"/>
      <protection hidden="1"/>
    </xf>
    <xf numFmtId="184" fontId="27" fillId="48" borderId="21" xfId="0" applyNumberFormat="1" applyFont="1" applyFill="1" applyBorder="1" applyAlignment="1" applyProtection="1">
      <alignment horizontal="right" vertical="center" wrapText="1"/>
      <protection hidden="1" locked="0"/>
    </xf>
    <xf numFmtId="49" fontId="27" fillId="58" borderId="21" xfId="0" applyNumberFormat="1" applyFont="1" applyFill="1" applyBorder="1" applyAlignment="1" applyProtection="1">
      <alignment horizontal="right" vertical="center" wrapText="1"/>
      <protection hidden="1"/>
    </xf>
    <xf numFmtId="49" fontId="27" fillId="69" borderId="21" xfId="0" applyNumberFormat="1" applyFont="1" applyFill="1" applyBorder="1" applyAlignment="1" applyProtection="1">
      <alignment horizontal="right" vertical="center" wrapText="1"/>
      <protection hidden="1"/>
    </xf>
    <xf numFmtId="49" fontId="27" fillId="69" borderId="17" xfId="0" applyNumberFormat="1" applyFont="1" applyFill="1" applyBorder="1" applyAlignment="1" applyProtection="1">
      <alignment horizontal="right" vertical="center" wrapText="1"/>
      <protection hidden="1"/>
    </xf>
    <xf numFmtId="49" fontId="15" fillId="47" borderId="24" xfId="0" applyNumberFormat="1" applyFont="1" applyFill="1" applyBorder="1" applyAlignment="1" applyProtection="1">
      <alignment vertical="center" wrapText="1"/>
      <protection hidden="1"/>
    </xf>
    <xf numFmtId="49" fontId="15" fillId="47" borderId="27" xfId="0" applyNumberFormat="1" applyFont="1" applyFill="1" applyBorder="1" applyAlignment="1" applyProtection="1">
      <alignment vertical="center" wrapText="1"/>
      <protection hidden="1"/>
    </xf>
    <xf numFmtId="14" fontId="15" fillId="53" borderId="18" xfId="0" applyNumberFormat="1" applyFont="1" applyFill="1" applyBorder="1" applyAlignment="1" applyProtection="1">
      <alignment vertical="center" wrapText="1"/>
      <protection hidden="1"/>
    </xf>
    <xf numFmtId="0" fontId="0" fillId="70" borderId="21" xfId="0" applyFont="1" applyFill="1" applyBorder="1" applyAlignment="1">
      <alignment/>
    </xf>
    <xf numFmtId="184" fontId="20" fillId="50" borderId="17" xfId="0" applyNumberFormat="1" applyFont="1" applyFill="1" applyBorder="1" applyAlignment="1" applyProtection="1">
      <alignment horizontal="center" vertical="center" wrapText="1"/>
      <protection hidden="1"/>
    </xf>
    <xf numFmtId="184" fontId="16" fillId="71" borderId="25" xfId="0" applyNumberFormat="1" applyFont="1" applyFill="1" applyBorder="1" applyAlignment="1" applyProtection="1">
      <alignment horizontal="right" vertical="center" wrapText="1"/>
      <protection hidden="1"/>
    </xf>
    <xf numFmtId="49" fontId="24" fillId="72" borderId="18" xfId="0" applyNumberFormat="1" applyFont="1" applyFill="1" applyBorder="1" applyAlignment="1" applyProtection="1">
      <alignment vertical="top" wrapText="1"/>
      <protection hidden="1"/>
    </xf>
    <xf numFmtId="49" fontId="24" fillId="72" borderId="28" xfId="0" applyNumberFormat="1" applyFont="1" applyFill="1" applyBorder="1" applyAlignment="1" applyProtection="1">
      <alignment vertical="top" wrapText="1"/>
      <protection hidden="1"/>
    </xf>
    <xf numFmtId="49" fontId="24" fillId="72" borderId="21" xfId="0" applyNumberFormat="1" applyFont="1" applyFill="1" applyBorder="1" applyAlignment="1" applyProtection="1">
      <alignment vertical="top" wrapText="1"/>
      <protection hidden="1"/>
    </xf>
    <xf numFmtId="184" fontId="15" fillId="39" borderId="17" xfId="0" applyNumberFormat="1" applyFont="1" applyFill="1" applyBorder="1" applyAlignment="1" applyProtection="1">
      <alignment horizontal="right" vertical="center" wrapText="1"/>
      <protection hidden="1"/>
    </xf>
    <xf numFmtId="184" fontId="15" fillId="40" borderId="17" xfId="0" applyNumberFormat="1" applyFont="1" applyFill="1" applyBorder="1" applyAlignment="1" applyProtection="1">
      <alignment horizontal="right" vertical="center" wrapText="1"/>
      <protection hidden="1"/>
    </xf>
    <xf numFmtId="49" fontId="15" fillId="73" borderId="17" xfId="0" applyNumberFormat="1" applyFont="1" applyFill="1" applyBorder="1" applyAlignment="1" applyProtection="1">
      <alignment horizontal="right" vertical="center" wrapText="1"/>
      <protection hidden="1"/>
    </xf>
    <xf numFmtId="184" fontId="15" fillId="41" borderId="17" xfId="0" applyNumberFormat="1" applyFont="1" applyFill="1" applyBorder="1" applyAlignment="1" applyProtection="1">
      <alignment horizontal="right" vertical="center" wrapText="1"/>
      <protection hidden="1"/>
    </xf>
    <xf numFmtId="184" fontId="15" fillId="48" borderId="17" xfId="0" applyNumberFormat="1" applyFont="1" applyFill="1" applyBorder="1" applyAlignment="1" applyProtection="1">
      <alignment horizontal="right" vertical="center" wrapText="1"/>
      <protection hidden="1"/>
    </xf>
    <xf numFmtId="184" fontId="15" fillId="42" borderId="17" xfId="0" applyNumberFormat="1" applyFont="1" applyFill="1" applyBorder="1" applyAlignment="1" applyProtection="1">
      <alignment horizontal="right" vertical="center" wrapText="1"/>
      <protection hidden="1"/>
    </xf>
    <xf numFmtId="184" fontId="16" fillId="71" borderId="17" xfId="0" applyNumberFormat="1" applyFont="1" applyFill="1" applyBorder="1" applyAlignment="1" applyProtection="1">
      <alignment horizontal="right" vertical="center" wrapText="1"/>
      <protection hidden="1"/>
    </xf>
    <xf numFmtId="184" fontId="31" fillId="63" borderId="29" xfId="0" applyNumberFormat="1" applyFont="1" applyFill="1" applyBorder="1" applyAlignment="1" applyProtection="1">
      <alignment horizontal="right" vertical="center" wrapText="1"/>
      <protection hidden="1"/>
    </xf>
    <xf numFmtId="184" fontId="19" fillId="63" borderId="29" xfId="0" applyNumberFormat="1" applyFont="1" applyFill="1" applyBorder="1" applyAlignment="1" applyProtection="1">
      <alignment horizontal="right" vertical="center" wrapText="1"/>
      <protection hidden="1"/>
    </xf>
    <xf numFmtId="49" fontId="15" fillId="51" borderId="17" xfId="0" applyNumberFormat="1" applyFont="1" applyFill="1" applyBorder="1" applyAlignment="1" applyProtection="1">
      <alignment horizontal="right" vertical="center" wrapText="1"/>
      <protection hidden="1"/>
    </xf>
    <xf numFmtId="9" fontId="15" fillId="51" borderId="17" xfId="0" applyNumberFormat="1" applyFont="1" applyFill="1" applyBorder="1" applyAlignment="1" applyProtection="1">
      <alignment horizontal="left" vertical="center" wrapText="1"/>
      <protection hidden="1" locked="0"/>
    </xf>
    <xf numFmtId="49" fontId="25" fillId="67" borderId="30" xfId="0" applyNumberFormat="1" applyFont="1" applyFill="1" applyBorder="1" applyAlignment="1" applyProtection="1">
      <alignment horizontal="center" vertical="center" wrapText="1"/>
      <protection hidden="1"/>
    </xf>
    <xf numFmtId="184" fontId="25" fillId="54" borderId="30" xfId="0" applyNumberFormat="1" applyFont="1" applyFill="1" applyBorder="1" applyAlignment="1" applyProtection="1">
      <alignment horizontal="right" vertical="center" wrapText="1"/>
      <protection hidden="1"/>
    </xf>
    <xf numFmtId="184" fontId="27" fillId="48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25" fillId="67" borderId="31" xfId="0" applyNumberFormat="1" applyFont="1" applyFill="1" applyBorder="1" applyAlignment="1" applyProtection="1">
      <alignment horizontal="center" vertical="center" wrapText="1"/>
      <protection hidden="1"/>
    </xf>
    <xf numFmtId="0" fontId="25" fillId="35" borderId="29" xfId="0" applyFont="1" applyFill="1" applyBorder="1" applyAlignment="1" applyProtection="1">
      <alignment horizontal="left" vertical="center"/>
      <protection hidden="1"/>
    </xf>
    <xf numFmtId="187" fontId="28" fillId="35" borderId="29" xfId="0" applyNumberFormat="1" applyFont="1" applyFill="1" applyBorder="1" applyAlignment="1" applyProtection="1">
      <alignment horizontal="right" vertical="center"/>
      <protection hidden="1"/>
    </xf>
    <xf numFmtId="187" fontId="0" fillId="35" borderId="29" xfId="0" applyNumberFormat="1" applyFill="1" applyBorder="1" applyAlignment="1" applyProtection="1">
      <alignment horizontal="right" vertical="center"/>
      <protection hidden="1"/>
    </xf>
    <xf numFmtId="0" fontId="25" fillId="74" borderId="29" xfId="0" applyFont="1" applyFill="1" applyBorder="1" applyAlignment="1" applyProtection="1">
      <alignment horizontal="left" vertical="center"/>
      <protection hidden="1"/>
    </xf>
    <xf numFmtId="187" fontId="25" fillId="74" borderId="29" xfId="0" applyNumberFormat="1" applyFont="1" applyFill="1" applyBorder="1" applyAlignment="1" applyProtection="1">
      <alignment horizontal="right" vertical="center"/>
      <protection hidden="1"/>
    </xf>
    <xf numFmtId="187" fontId="15" fillId="35" borderId="29" xfId="0" applyNumberFormat="1" applyFont="1" applyFill="1" applyBorder="1" applyAlignment="1" applyProtection="1">
      <alignment horizontal="right" vertical="center"/>
      <protection hidden="1"/>
    </xf>
    <xf numFmtId="0" fontId="15" fillId="35" borderId="29" xfId="0" applyFont="1" applyFill="1" applyBorder="1" applyAlignment="1" applyProtection="1">
      <alignment horizontal="left" vertical="center"/>
      <protection hidden="1"/>
    </xf>
    <xf numFmtId="187" fontId="25" fillId="35" borderId="29" xfId="0" applyNumberFormat="1" applyFont="1" applyFill="1" applyBorder="1" applyAlignment="1" applyProtection="1">
      <alignment horizontal="right" vertical="center"/>
      <protection hidden="1"/>
    </xf>
    <xf numFmtId="0" fontId="6" fillId="33" borderId="0" xfId="0" applyFont="1" applyFill="1" applyBorder="1" applyAlignment="1" applyProtection="1">
      <alignment horizontal="left" vertical="center" indent="2"/>
      <protection hidden="1"/>
    </xf>
    <xf numFmtId="0" fontId="8" fillId="33" borderId="0" xfId="0" applyFont="1" applyFill="1" applyBorder="1" applyAlignment="1" applyProtection="1">
      <alignment horizontal="left" vertical="center"/>
      <protection hidden="1"/>
    </xf>
    <xf numFmtId="49" fontId="3" fillId="34" borderId="32" xfId="0" applyNumberFormat="1" applyFont="1" applyFill="1" applyBorder="1" applyAlignment="1" applyProtection="1">
      <alignment vertical="center"/>
      <protection hidden="1" locked="0"/>
    </xf>
    <xf numFmtId="49" fontId="3" fillId="34" borderId="33" xfId="0" applyNumberFormat="1" applyFont="1" applyFill="1" applyBorder="1" applyAlignment="1" applyProtection="1">
      <alignment vertical="center"/>
      <protection hidden="1" locked="0"/>
    </xf>
    <xf numFmtId="49" fontId="3" fillId="34" borderId="34" xfId="0" applyNumberFormat="1" applyFont="1" applyFill="1" applyBorder="1" applyAlignment="1" applyProtection="1">
      <alignment vertical="center"/>
      <protection hidden="1" locked="0"/>
    </xf>
    <xf numFmtId="49" fontId="3" fillId="34" borderId="35" xfId="0" applyNumberFormat="1" applyFont="1" applyFill="1" applyBorder="1" applyAlignment="1" applyProtection="1">
      <alignment vertical="center"/>
      <protection hidden="1" locked="0"/>
    </xf>
    <xf numFmtId="49" fontId="3" fillId="34" borderId="36" xfId="0" applyNumberFormat="1" applyFont="1" applyFill="1" applyBorder="1" applyAlignment="1" applyProtection="1">
      <alignment vertical="center"/>
      <protection hidden="1" locked="0"/>
    </xf>
    <xf numFmtId="49" fontId="3" fillId="34" borderId="37" xfId="0" applyNumberFormat="1" applyFont="1" applyFill="1" applyBorder="1" applyAlignment="1" applyProtection="1">
      <alignment vertical="center"/>
      <protection hidden="1"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13" xfId="0" applyNumberFormat="1" applyFont="1" applyFill="1" applyBorder="1" applyAlignment="1" applyProtection="1">
      <alignment horizontal="center" vertical="center" wrapText="1"/>
      <protection hidden="1"/>
    </xf>
    <xf numFmtId="49" fontId="4" fillId="34" borderId="38" xfId="0" applyNumberFormat="1" applyFont="1" applyFill="1" applyBorder="1" applyAlignment="1" applyProtection="1">
      <alignment horizontal="center" wrapText="1"/>
      <protection hidden="1" locked="0"/>
    </xf>
    <xf numFmtId="49" fontId="4" fillId="34" borderId="39" xfId="0" applyNumberFormat="1" applyFont="1" applyFill="1" applyBorder="1" applyAlignment="1" applyProtection="1">
      <alignment horizontal="center" wrapText="1"/>
      <protection hidden="1" locked="0"/>
    </xf>
    <xf numFmtId="49" fontId="4" fillId="33" borderId="11" xfId="0" applyNumberFormat="1" applyFont="1" applyFill="1" applyBorder="1" applyAlignment="1" applyProtection="1">
      <alignment horizontal="center" vertical="center"/>
      <protection hidden="1"/>
    </xf>
    <xf numFmtId="49" fontId="4" fillId="33" borderId="40" xfId="0" applyNumberFormat="1" applyFont="1" applyFill="1" applyBorder="1" applyAlignment="1" applyProtection="1">
      <alignment horizontal="center" vertical="center"/>
      <protection hidden="1"/>
    </xf>
    <xf numFmtId="49" fontId="4" fillId="33" borderId="0" xfId="0" applyNumberFormat="1" applyFont="1" applyFill="1" applyBorder="1" applyAlignment="1" applyProtection="1">
      <alignment horizontal="center" vertical="center"/>
      <protection hidden="1"/>
    </xf>
    <xf numFmtId="49" fontId="4" fillId="33" borderId="13" xfId="0" applyNumberFormat="1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49" fontId="5" fillId="33" borderId="12" xfId="0" applyNumberFormat="1" applyFont="1" applyFill="1" applyBorder="1" applyAlignment="1" applyProtection="1">
      <alignment horizontal="center" vertical="center" wrapText="1"/>
      <protection hidden="1"/>
    </xf>
    <xf numFmtId="49" fontId="5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5" fillId="33" borderId="13" xfId="0" applyNumberFormat="1" applyFont="1" applyFill="1" applyBorder="1" applyAlignment="1" applyProtection="1">
      <alignment horizontal="center" vertical="center" wrapText="1"/>
      <protection hidden="1"/>
    </xf>
    <xf numFmtId="49" fontId="15" fillId="47" borderId="19" xfId="0" applyNumberFormat="1" applyFont="1" applyFill="1" applyBorder="1" applyAlignment="1" applyProtection="1">
      <alignment horizontal="center" vertical="center" wrapText="1"/>
      <protection hidden="1"/>
    </xf>
    <xf numFmtId="49" fontId="15" fillId="47" borderId="41" xfId="0" applyNumberFormat="1" applyFont="1" applyFill="1" applyBorder="1" applyAlignment="1" applyProtection="1">
      <alignment horizontal="center" vertical="center" wrapText="1"/>
      <protection hidden="1"/>
    </xf>
    <xf numFmtId="49" fontId="15" fillId="47" borderId="20" xfId="0" applyNumberFormat="1" applyFont="1" applyFill="1" applyBorder="1" applyAlignment="1" applyProtection="1">
      <alignment horizontal="center" vertical="center" wrapText="1"/>
      <protection hidden="1"/>
    </xf>
    <xf numFmtId="49" fontId="15" fillId="47" borderId="25" xfId="0" applyNumberFormat="1" applyFont="1" applyFill="1" applyBorder="1" applyAlignment="1" applyProtection="1">
      <alignment horizontal="center" vertical="center" wrapText="1"/>
      <protection hidden="1"/>
    </xf>
    <xf numFmtId="49" fontId="15" fillId="51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37" borderId="17" xfId="0" applyNumberFormat="1" applyFont="1" applyFill="1" applyBorder="1" applyAlignment="1" applyProtection="1">
      <alignment horizontal="center" vertical="center" wrapText="1"/>
      <protection hidden="1"/>
    </xf>
    <xf numFmtId="49" fontId="15" fillId="47" borderId="24" xfId="0" applyNumberFormat="1" applyFont="1" applyFill="1" applyBorder="1" applyAlignment="1" applyProtection="1">
      <alignment horizontal="center" vertical="center" wrapText="1"/>
      <protection hidden="1"/>
    </xf>
    <xf numFmtId="49" fontId="15" fillId="47" borderId="27" xfId="0" applyNumberFormat="1" applyFont="1" applyFill="1" applyBorder="1" applyAlignment="1" applyProtection="1">
      <alignment horizontal="center" vertical="center" wrapText="1"/>
      <protection hidden="1"/>
    </xf>
    <xf numFmtId="49" fontId="16" fillId="51" borderId="20" xfId="0" applyNumberFormat="1" applyFont="1" applyFill="1" applyBorder="1" applyAlignment="1" applyProtection="1">
      <alignment horizontal="center" vertical="center" wrapText="1"/>
      <protection hidden="1"/>
    </xf>
    <xf numFmtId="49" fontId="16" fillId="51" borderId="42" xfId="0" applyNumberFormat="1" applyFont="1" applyFill="1" applyBorder="1" applyAlignment="1" applyProtection="1">
      <alignment horizontal="center" vertical="center" wrapText="1"/>
      <protection hidden="1"/>
    </xf>
    <xf numFmtId="49" fontId="16" fillId="51" borderId="25" xfId="0" applyNumberFormat="1" applyFont="1" applyFill="1" applyBorder="1" applyAlignment="1" applyProtection="1">
      <alignment horizontal="center" vertical="center" wrapText="1"/>
      <protection hidden="1"/>
    </xf>
    <xf numFmtId="49" fontId="25" fillId="61" borderId="43" xfId="0" applyNumberFormat="1" applyFont="1" applyFill="1" applyBorder="1" applyAlignment="1" applyProtection="1">
      <alignment horizontal="center" vertical="center" wrapText="1"/>
      <protection hidden="1"/>
    </xf>
    <xf numFmtId="49" fontId="25" fillId="61" borderId="42" xfId="0" applyNumberFormat="1" applyFont="1" applyFill="1" applyBorder="1" applyAlignment="1" applyProtection="1">
      <alignment horizontal="center" vertical="center" wrapText="1"/>
      <protection hidden="1"/>
    </xf>
    <xf numFmtId="49" fontId="25" fillId="61" borderId="44" xfId="0" applyNumberFormat="1" applyFont="1" applyFill="1" applyBorder="1" applyAlignment="1" applyProtection="1">
      <alignment horizontal="center" vertical="center" wrapText="1"/>
      <protection hidden="1"/>
    </xf>
    <xf numFmtId="49" fontId="16" fillId="75" borderId="20" xfId="0" applyNumberFormat="1" applyFont="1" applyFill="1" applyBorder="1" applyAlignment="1" applyProtection="1">
      <alignment horizontal="center" vertical="center" wrapText="1"/>
      <protection hidden="1"/>
    </xf>
    <xf numFmtId="49" fontId="16" fillId="75" borderId="25" xfId="0" applyNumberFormat="1" applyFont="1" applyFill="1" applyBorder="1" applyAlignment="1" applyProtection="1">
      <alignment horizontal="center" vertical="center" wrapText="1"/>
      <protection hidden="1"/>
    </xf>
    <xf numFmtId="49" fontId="15" fillId="47" borderId="23" xfId="0" applyNumberFormat="1" applyFont="1" applyFill="1" applyBorder="1" applyAlignment="1" applyProtection="1">
      <alignment horizontal="center" vertical="center" wrapText="1"/>
      <protection hidden="1"/>
    </xf>
    <xf numFmtId="49" fontId="15" fillId="47" borderId="45" xfId="0" applyNumberFormat="1" applyFont="1" applyFill="1" applyBorder="1" applyAlignment="1" applyProtection="1">
      <alignment horizontal="center" vertical="center" wrapText="1"/>
      <protection hidden="1"/>
    </xf>
    <xf numFmtId="49" fontId="15" fillId="53" borderId="17" xfId="0" applyNumberFormat="1" applyFont="1" applyFill="1" applyBorder="1" applyAlignment="1" applyProtection="1">
      <alignment horizontal="center" vertical="center" wrapText="1"/>
      <protection hidden="1"/>
    </xf>
    <xf numFmtId="49" fontId="15" fillId="53" borderId="18" xfId="0" applyNumberFormat="1" applyFont="1" applyFill="1" applyBorder="1" applyAlignment="1" applyProtection="1">
      <alignment horizontal="center" vertical="center" wrapText="1"/>
      <protection hidden="1"/>
    </xf>
    <xf numFmtId="49" fontId="15" fillId="53" borderId="28" xfId="0" applyNumberFormat="1" applyFont="1" applyFill="1" applyBorder="1" applyAlignment="1" applyProtection="1">
      <alignment horizontal="center" vertical="center" wrapText="1"/>
      <protection hidden="1"/>
    </xf>
    <xf numFmtId="49" fontId="15" fillId="53" borderId="21" xfId="0" applyNumberFormat="1" applyFont="1" applyFill="1" applyBorder="1" applyAlignment="1" applyProtection="1">
      <alignment horizontal="center" vertical="center" wrapText="1"/>
      <protection hidden="1"/>
    </xf>
    <xf numFmtId="49" fontId="15" fillId="47" borderId="0" xfId="0" applyNumberFormat="1" applyFont="1" applyFill="1" applyBorder="1" applyAlignment="1" applyProtection="1">
      <alignment horizontal="center" vertical="center" wrapText="1"/>
      <protection hidden="1"/>
    </xf>
    <xf numFmtId="49" fontId="15" fillId="47" borderId="46" xfId="0" applyNumberFormat="1" applyFont="1" applyFill="1" applyBorder="1" applyAlignment="1" applyProtection="1">
      <alignment horizontal="center" vertical="center" wrapText="1"/>
      <protection hidden="1"/>
    </xf>
    <xf numFmtId="49" fontId="16" fillId="76" borderId="24" xfId="0" applyNumberFormat="1" applyFont="1" applyFill="1" applyBorder="1" applyAlignment="1" applyProtection="1">
      <alignment horizontal="center" vertical="center" wrapText="1"/>
      <protection hidden="1"/>
    </xf>
    <xf numFmtId="49" fontId="16" fillId="76" borderId="27" xfId="0" applyNumberFormat="1" applyFont="1" applyFill="1" applyBorder="1" applyAlignment="1" applyProtection="1">
      <alignment horizontal="center" vertical="center" wrapText="1"/>
      <protection hidden="1"/>
    </xf>
    <xf numFmtId="49" fontId="16" fillId="76" borderId="20" xfId="0" applyNumberFormat="1" applyFont="1" applyFill="1" applyBorder="1" applyAlignment="1" applyProtection="1">
      <alignment horizontal="center" vertical="center" wrapText="1"/>
      <protection hidden="1"/>
    </xf>
    <xf numFmtId="49" fontId="16" fillId="76" borderId="25" xfId="0" applyNumberFormat="1" applyFont="1" applyFill="1" applyBorder="1" applyAlignment="1" applyProtection="1">
      <alignment horizontal="center" vertical="center" wrapText="1"/>
      <protection hidden="1"/>
    </xf>
    <xf numFmtId="49" fontId="25" fillId="77" borderId="30" xfId="0" applyNumberFormat="1" applyFont="1" applyFill="1" applyBorder="1" applyAlignment="1" applyProtection="1">
      <alignment horizontal="center" vertical="center" wrapText="1"/>
      <protection hidden="1"/>
    </xf>
    <xf numFmtId="184" fontId="25" fillId="78" borderId="30" xfId="0" applyNumberFormat="1" applyFont="1" applyFill="1" applyBorder="1" applyAlignment="1" applyProtection="1">
      <alignment horizontal="right" vertical="center" wrapText="1"/>
      <protection hidden="1"/>
    </xf>
    <xf numFmtId="49" fontId="15" fillId="47" borderId="17" xfId="0" applyNumberFormat="1" applyFont="1" applyFill="1" applyBorder="1" applyAlignment="1" applyProtection="1">
      <alignment horizontal="left" vertical="center" wrapText="1"/>
      <protection hidden="1"/>
    </xf>
    <xf numFmtId="49" fontId="15" fillId="38" borderId="17" xfId="0" applyNumberFormat="1" applyFont="1" applyFill="1" applyBorder="1" applyAlignment="1" applyProtection="1">
      <alignment horizontal="left" vertical="center" wrapText="1"/>
      <protection hidden="1"/>
    </xf>
    <xf numFmtId="184" fontId="14" fillId="50" borderId="17" xfId="0" applyNumberFormat="1" applyFont="1" applyFill="1" applyBorder="1" applyAlignment="1" applyProtection="1">
      <alignment horizontal="center" vertical="center" wrapText="1"/>
      <protection hidden="1"/>
    </xf>
    <xf numFmtId="0" fontId="19" fillId="79" borderId="20" xfId="0" applyFont="1" applyFill="1" applyBorder="1" applyAlignment="1" applyProtection="1">
      <alignment horizontal="center" vertical="center" wrapText="1"/>
      <protection hidden="1"/>
    </xf>
    <xf numFmtId="0" fontId="19" fillId="79" borderId="25" xfId="0" applyFont="1" applyFill="1" applyBorder="1" applyAlignment="1" applyProtection="1">
      <alignment horizontal="center" vertical="center" wrapText="1"/>
      <protection hidden="1"/>
    </xf>
    <xf numFmtId="0" fontId="19" fillId="80" borderId="18" xfId="0" applyFont="1" applyFill="1" applyBorder="1" applyAlignment="1" applyProtection="1">
      <alignment horizontal="left"/>
      <protection hidden="1"/>
    </xf>
    <xf numFmtId="0" fontId="19" fillId="80" borderId="21" xfId="0" applyFont="1" applyFill="1" applyBorder="1" applyAlignment="1" applyProtection="1">
      <alignment horizontal="left"/>
      <protection hidden="1"/>
    </xf>
    <xf numFmtId="49" fontId="21" fillId="51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0" borderId="42" xfId="0" applyFont="1" applyBorder="1" applyAlignment="1" applyProtection="1">
      <alignment horizontal="center"/>
      <protection hidden="1" locked="0"/>
    </xf>
    <xf numFmtId="0" fontId="22" fillId="0" borderId="25" xfId="0" applyFont="1" applyBorder="1" applyAlignment="1" applyProtection="1">
      <alignment horizontal="center"/>
      <protection hidden="1" locked="0"/>
    </xf>
    <xf numFmtId="49" fontId="21" fillId="81" borderId="18" xfId="0" applyNumberFormat="1" applyFont="1" applyFill="1" applyBorder="1" applyAlignment="1" applyProtection="1">
      <alignment horizontal="center" vertical="center" wrapText="1"/>
      <protection hidden="1"/>
    </xf>
    <xf numFmtId="49" fontId="21" fillId="81" borderId="28" xfId="0" applyNumberFormat="1" applyFont="1" applyFill="1" applyBorder="1" applyAlignment="1" applyProtection="1">
      <alignment horizontal="center" vertical="center" wrapText="1"/>
      <protection hidden="1"/>
    </xf>
    <xf numFmtId="49" fontId="21" fillId="82" borderId="18" xfId="0" applyNumberFormat="1" applyFont="1" applyFill="1" applyBorder="1" applyAlignment="1" applyProtection="1">
      <alignment horizontal="center" vertical="center"/>
      <protection hidden="1"/>
    </xf>
    <xf numFmtId="49" fontId="21" fillId="82" borderId="28" xfId="0" applyNumberFormat="1" applyFont="1" applyFill="1" applyBorder="1" applyAlignment="1" applyProtection="1">
      <alignment horizontal="center" vertical="center"/>
      <protection hidden="1"/>
    </xf>
    <xf numFmtId="49" fontId="21" fillId="82" borderId="21" xfId="0" applyNumberFormat="1" applyFont="1" applyFill="1" applyBorder="1" applyAlignment="1" applyProtection="1">
      <alignment horizontal="center" vertical="center"/>
      <protection hidden="1"/>
    </xf>
    <xf numFmtId="49" fontId="16" fillId="83" borderId="20" xfId="0" applyNumberFormat="1" applyFont="1" applyFill="1" applyBorder="1" applyAlignment="1" applyProtection="1">
      <alignment horizontal="center" vertical="center" wrapText="1"/>
      <protection hidden="1"/>
    </xf>
    <xf numFmtId="49" fontId="16" fillId="83" borderId="25" xfId="0" applyNumberFormat="1" applyFont="1" applyFill="1" applyBorder="1" applyAlignment="1" applyProtection="1">
      <alignment horizontal="center" vertical="center" wrapText="1"/>
      <protection hidden="1"/>
    </xf>
    <xf numFmtId="49" fontId="16" fillId="83" borderId="24" xfId="0" applyNumberFormat="1" applyFont="1" applyFill="1" applyBorder="1" applyAlignment="1" applyProtection="1">
      <alignment horizontal="center" vertical="center" wrapText="1"/>
      <protection hidden="1"/>
    </xf>
    <xf numFmtId="49" fontId="16" fillId="83" borderId="27" xfId="0" applyNumberFormat="1" applyFont="1" applyFill="1" applyBorder="1" applyAlignment="1" applyProtection="1">
      <alignment horizontal="center" vertical="center" wrapText="1"/>
      <protection hidden="1"/>
    </xf>
    <xf numFmtId="0" fontId="19" fillId="80" borderId="17" xfId="0" applyFont="1" applyFill="1" applyBorder="1" applyAlignment="1" applyProtection="1">
      <alignment horizontal="left"/>
      <protection hidden="1"/>
    </xf>
    <xf numFmtId="0" fontId="23" fillId="80" borderId="18" xfId="0" applyFont="1" applyFill="1" applyBorder="1" applyAlignment="1" applyProtection="1">
      <alignment horizontal="center" vertical="center"/>
      <protection hidden="1"/>
    </xf>
    <xf numFmtId="0" fontId="23" fillId="80" borderId="28" xfId="0" applyFont="1" applyFill="1" applyBorder="1" applyAlignment="1" applyProtection="1">
      <alignment horizontal="center" vertical="center"/>
      <protection hidden="1"/>
    </xf>
    <xf numFmtId="0" fontId="23" fillId="80" borderId="21" xfId="0" applyFont="1" applyFill="1" applyBorder="1" applyAlignment="1" applyProtection="1">
      <alignment horizontal="center" vertical="center"/>
      <protection hidden="1"/>
    </xf>
    <xf numFmtId="0" fontId="19" fillId="34" borderId="20" xfId="0" applyFont="1" applyFill="1" applyBorder="1" applyAlignment="1" applyProtection="1">
      <alignment horizontal="center" vertical="center"/>
      <protection hidden="1"/>
    </xf>
    <xf numFmtId="0" fontId="19" fillId="34" borderId="42" xfId="0" applyFont="1" applyFill="1" applyBorder="1" applyAlignment="1" applyProtection="1">
      <alignment horizontal="center" vertical="center"/>
      <protection hidden="1"/>
    </xf>
    <xf numFmtId="0" fontId="19" fillId="34" borderId="25" xfId="0" applyFont="1" applyFill="1" applyBorder="1" applyAlignment="1" applyProtection="1">
      <alignment horizontal="center" vertical="center"/>
      <protection hidden="1"/>
    </xf>
    <xf numFmtId="0" fontId="17" fillId="34" borderId="20" xfId="0" applyFont="1" applyFill="1" applyBorder="1" applyAlignment="1" applyProtection="1">
      <alignment horizontal="justify" vertical="center"/>
      <protection hidden="1" locked="0"/>
    </xf>
    <xf numFmtId="0" fontId="17" fillId="34" borderId="42" xfId="0" applyFont="1" applyFill="1" applyBorder="1" applyAlignment="1" applyProtection="1">
      <alignment horizontal="justify" vertical="center"/>
      <protection hidden="1" locked="0"/>
    </xf>
    <xf numFmtId="0" fontId="17" fillId="34" borderId="25" xfId="0" applyFont="1" applyFill="1" applyBorder="1" applyAlignment="1" applyProtection="1">
      <alignment horizontal="justify" vertical="center"/>
      <protection hidden="1" locked="0"/>
    </xf>
    <xf numFmtId="0" fontId="19" fillId="79" borderId="17" xfId="0" applyFont="1" applyFill="1" applyBorder="1" applyAlignment="1" applyProtection="1">
      <alignment horizontal="center" vertical="center" wrapText="1"/>
      <protection hidden="1" locked="0"/>
    </xf>
    <xf numFmtId="49" fontId="24" fillId="47" borderId="19" xfId="0" applyNumberFormat="1" applyFont="1" applyFill="1" applyBorder="1" applyAlignment="1" applyProtection="1">
      <alignment horizontal="center" vertical="center" wrapText="1"/>
      <protection hidden="1"/>
    </xf>
    <xf numFmtId="49" fontId="24" fillId="47" borderId="23" xfId="0" applyNumberFormat="1" applyFont="1" applyFill="1" applyBorder="1" applyAlignment="1" applyProtection="1">
      <alignment horizontal="center" vertical="center" wrapText="1"/>
      <protection hidden="1"/>
    </xf>
    <xf numFmtId="49" fontId="24" fillId="47" borderId="24" xfId="0" applyNumberFormat="1" applyFont="1" applyFill="1" applyBorder="1" applyAlignment="1" applyProtection="1">
      <alignment horizontal="center" vertical="center" wrapText="1"/>
      <protection hidden="1"/>
    </xf>
    <xf numFmtId="49" fontId="24" fillId="47" borderId="41" xfId="0" applyNumberFormat="1" applyFont="1" applyFill="1" applyBorder="1" applyAlignment="1" applyProtection="1">
      <alignment horizontal="center" vertical="center" wrapText="1"/>
      <protection hidden="1"/>
    </xf>
    <xf numFmtId="49" fontId="24" fillId="47" borderId="45" xfId="0" applyNumberFormat="1" applyFont="1" applyFill="1" applyBorder="1" applyAlignment="1" applyProtection="1">
      <alignment horizontal="center" vertical="center" wrapText="1"/>
      <protection hidden="1"/>
    </xf>
    <xf numFmtId="49" fontId="24" fillId="47" borderId="27" xfId="0" applyNumberFormat="1" applyFont="1" applyFill="1" applyBorder="1" applyAlignment="1" applyProtection="1">
      <alignment horizontal="center" vertical="center" wrapText="1"/>
      <protection hidden="1"/>
    </xf>
    <xf numFmtId="49" fontId="16" fillId="72" borderId="18" xfId="0" applyNumberFormat="1" applyFont="1" applyFill="1" applyBorder="1" applyAlignment="1" applyProtection="1">
      <alignment horizontal="center" vertical="center" wrapText="1"/>
      <protection hidden="1"/>
    </xf>
    <xf numFmtId="49" fontId="16" fillId="72" borderId="28" xfId="0" applyNumberFormat="1" applyFont="1" applyFill="1" applyBorder="1" applyAlignment="1" applyProtection="1">
      <alignment horizontal="center" vertical="center" wrapText="1"/>
      <protection hidden="1"/>
    </xf>
    <xf numFmtId="49" fontId="16" fillId="72" borderId="21" xfId="0" applyNumberFormat="1" applyFont="1" applyFill="1" applyBorder="1" applyAlignment="1" applyProtection="1">
      <alignment horizontal="center" vertical="center" wrapText="1"/>
      <protection hidden="1"/>
    </xf>
    <xf numFmtId="49" fontId="16" fillId="83" borderId="19" xfId="0" applyNumberFormat="1" applyFont="1" applyFill="1" applyBorder="1" applyAlignment="1" applyProtection="1">
      <alignment horizontal="center" vertical="center"/>
      <protection hidden="1"/>
    </xf>
    <xf numFmtId="49" fontId="16" fillId="83" borderId="24" xfId="0" applyNumberFormat="1" applyFont="1" applyFill="1" applyBorder="1" applyAlignment="1" applyProtection="1">
      <alignment horizontal="center" vertical="center"/>
      <protection hidden="1"/>
    </xf>
    <xf numFmtId="49" fontId="16" fillId="83" borderId="41" xfId="0" applyNumberFormat="1" applyFont="1" applyFill="1" applyBorder="1" applyAlignment="1" applyProtection="1">
      <alignment horizontal="center" vertical="center"/>
      <protection hidden="1"/>
    </xf>
    <xf numFmtId="49" fontId="16" fillId="83" borderId="27" xfId="0" applyNumberFormat="1" applyFont="1" applyFill="1" applyBorder="1" applyAlignment="1" applyProtection="1">
      <alignment horizontal="center" vertical="center"/>
      <protection hidden="1"/>
    </xf>
    <xf numFmtId="0" fontId="17" fillId="34" borderId="19" xfId="0" applyFont="1" applyFill="1" applyBorder="1" applyAlignment="1" applyProtection="1">
      <alignment vertical="center"/>
      <protection hidden="1" locked="0"/>
    </xf>
    <xf numFmtId="0" fontId="17" fillId="34" borderId="23" xfId="0" applyFont="1" applyFill="1" applyBorder="1" applyAlignment="1" applyProtection="1">
      <alignment vertical="center"/>
      <protection hidden="1" locked="0"/>
    </xf>
    <xf numFmtId="0" fontId="17" fillId="34" borderId="24" xfId="0" applyFont="1" applyFill="1" applyBorder="1" applyAlignment="1" applyProtection="1">
      <alignment vertical="center"/>
      <protection hidden="1" locked="0"/>
    </xf>
    <xf numFmtId="49" fontId="25" fillId="77" borderId="47" xfId="0" applyNumberFormat="1" applyFont="1" applyFill="1" applyBorder="1" applyAlignment="1" applyProtection="1">
      <alignment horizontal="center" vertical="center" wrapText="1"/>
      <protection hidden="1"/>
    </xf>
    <xf numFmtId="49" fontId="25" fillId="77" borderId="48" xfId="0" applyNumberFormat="1" applyFont="1" applyFill="1" applyBorder="1" applyAlignment="1" applyProtection="1">
      <alignment horizontal="center" vertical="center" wrapText="1"/>
      <protection hidden="1"/>
    </xf>
    <xf numFmtId="184" fontId="25" fillId="78" borderId="43" xfId="0" applyNumberFormat="1" applyFont="1" applyFill="1" applyBorder="1" applyAlignment="1" applyProtection="1">
      <alignment horizontal="right" vertical="center" wrapText="1"/>
      <protection hidden="1"/>
    </xf>
    <xf numFmtId="184" fontId="25" fillId="78" borderId="44" xfId="0" applyNumberFormat="1" applyFont="1" applyFill="1" applyBorder="1" applyAlignment="1" applyProtection="1">
      <alignment horizontal="right" vertical="center" wrapText="1"/>
      <protection hidden="1"/>
    </xf>
    <xf numFmtId="49" fontId="25" fillId="61" borderId="49" xfId="0" applyNumberFormat="1" applyFont="1" applyFill="1" applyBorder="1" applyAlignment="1" applyProtection="1">
      <alignment horizontal="center" vertical="center" wrapText="1"/>
      <protection hidden="1"/>
    </xf>
    <xf numFmtId="49" fontId="25" fillId="61" borderId="50" xfId="0" applyNumberFormat="1" applyFont="1" applyFill="1" applyBorder="1" applyAlignment="1" applyProtection="1">
      <alignment horizontal="center" vertical="center" wrapText="1"/>
      <protection hidden="1"/>
    </xf>
    <xf numFmtId="49" fontId="25" fillId="61" borderId="51" xfId="0" applyNumberFormat="1" applyFont="1" applyFill="1" applyBorder="1" applyAlignment="1" applyProtection="1">
      <alignment horizontal="center" vertical="center" wrapText="1"/>
      <protection hidden="1"/>
    </xf>
    <xf numFmtId="49" fontId="25" fillId="61" borderId="46" xfId="0" applyNumberFormat="1" applyFont="1" applyFill="1" applyBorder="1" applyAlignment="1" applyProtection="1">
      <alignment horizontal="center" vertical="center" wrapText="1"/>
      <protection hidden="1"/>
    </xf>
    <xf numFmtId="49" fontId="25" fillId="61" borderId="52" xfId="0" applyNumberFormat="1" applyFont="1" applyFill="1" applyBorder="1" applyAlignment="1" applyProtection="1">
      <alignment horizontal="center" vertical="center" wrapText="1"/>
      <protection hidden="1"/>
    </xf>
    <xf numFmtId="49" fontId="25" fillId="61" borderId="53" xfId="0" applyNumberFormat="1" applyFont="1" applyFill="1" applyBorder="1" applyAlignment="1" applyProtection="1">
      <alignment horizontal="center" vertical="center" wrapText="1"/>
      <protection hidden="1"/>
    </xf>
    <xf numFmtId="184" fontId="25" fillId="78" borderId="31" xfId="0" applyNumberFormat="1" applyFont="1" applyFill="1" applyBorder="1" applyAlignment="1" applyProtection="1">
      <alignment horizontal="right" vertical="center" wrapText="1"/>
      <protection hidden="1"/>
    </xf>
    <xf numFmtId="49" fontId="15" fillId="47" borderId="17" xfId="0" applyNumberFormat="1" applyFont="1" applyFill="1" applyBorder="1" applyAlignment="1" applyProtection="1">
      <alignment horizontal="center" vertical="center" wrapText="1"/>
      <protection hidden="1"/>
    </xf>
    <xf numFmtId="49" fontId="25" fillId="61" borderId="54" xfId="0" applyNumberFormat="1" applyFont="1" applyFill="1" applyBorder="1" applyAlignment="1" applyProtection="1">
      <alignment horizontal="center" vertical="center" wrapText="1"/>
      <protection hidden="1"/>
    </xf>
    <xf numFmtId="49" fontId="25" fillId="61" borderId="0" xfId="0" applyNumberFormat="1" applyFont="1" applyFill="1" applyBorder="1" applyAlignment="1" applyProtection="1">
      <alignment horizontal="center" vertical="center" wrapText="1"/>
      <protection hidden="1"/>
    </xf>
    <xf numFmtId="49" fontId="25" fillId="61" borderId="55" xfId="0" applyNumberFormat="1" applyFont="1" applyFill="1" applyBorder="1" applyAlignment="1" applyProtection="1">
      <alignment horizontal="center" vertical="center" wrapText="1"/>
      <protection hidden="1"/>
    </xf>
    <xf numFmtId="49" fontId="25" fillId="77" borderId="31" xfId="0" applyNumberFormat="1" applyFont="1" applyFill="1" applyBorder="1" applyAlignment="1" applyProtection="1">
      <alignment horizontal="center" vertical="center" wrapText="1"/>
      <protection hidden="1"/>
    </xf>
    <xf numFmtId="49" fontId="25" fillId="77" borderId="26" xfId="0" applyNumberFormat="1" applyFont="1" applyFill="1" applyBorder="1" applyAlignment="1" applyProtection="1">
      <alignment horizontal="center" vertical="center" wrapText="1"/>
      <protection hidden="1"/>
    </xf>
    <xf numFmtId="49" fontId="21" fillId="51" borderId="42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51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4" borderId="18" xfId="0" applyFont="1" applyFill="1" applyBorder="1" applyAlignment="1" applyProtection="1">
      <alignment vertical="center"/>
      <protection hidden="1" locked="0"/>
    </xf>
    <xf numFmtId="0" fontId="17" fillId="34" borderId="28" xfId="0" applyFont="1" applyFill="1" applyBorder="1" applyAlignment="1" applyProtection="1">
      <alignment vertical="center"/>
      <protection hidden="1" locked="0"/>
    </xf>
    <xf numFmtId="0" fontId="17" fillId="34" borderId="21" xfId="0" applyFont="1" applyFill="1" applyBorder="1" applyAlignment="1" applyProtection="1">
      <alignment vertical="center"/>
      <protection hidden="1" locked="0"/>
    </xf>
    <xf numFmtId="49" fontId="21" fillId="81" borderId="21" xfId="0" applyNumberFormat="1" applyFont="1" applyFill="1" applyBorder="1" applyAlignment="1" applyProtection="1">
      <alignment horizontal="center" vertical="center" wrapText="1"/>
      <protection hidden="1"/>
    </xf>
    <xf numFmtId="49" fontId="16" fillId="83" borderId="18" xfId="0" applyNumberFormat="1" applyFont="1" applyFill="1" applyBorder="1" applyAlignment="1" applyProtection="1">
      <alignment horizontal="center" vertical="center"/>
      <protection hidden="1"/>
    </xf>
    <xf numFmtId="49" fontId="16" fillId="83" borderId="21" xfId="0" applyNumberFormat="1" applyFont="1" applyFill="1" applyBorder="1" applyAlignment="1" applyProtection="1">
      <alignment horizontal="center" vertical="center"/>
      <protection hidden="1"/>
    </xf>
    <xf numFmtId="184" fontId="15" fillId="46" borderId="20" xfId="0" applyNumberFormat="1" applyFont="1" applyFill="1" applyBorder="1" applyAlignment="1" applyProtection="1">
      <alignment horizontal="right" vertical="center" wrapText="1"/>
      <protection hidden="1"/>
    </xf>
    <xf numFmtId="184" fontId="15" fillId="46" borderId="25" xfId="0" applyNumberFormat="1" applyFont="1" applyFill="1" applyBorder="1" applyAlignment="1" applyProtection="1">
      <alignment horizontal="right" vertical="center" wrapText="1"/>
      <protection hidden="1"/>
    </xf>
    <xf numFmtId="0" fontId="15" fillId="45" borderId="20" xfId="0" applyFont="1" applyFill="1" applyBorder="1" applyAlignment="1" applyProtection="1">
      <alignment horizontal="left" vertical="center" wrapText="1"/>
      <protection hidden="1"/>
    </xf>
    <xf numFmtId="0" fontId="15" fillId="45" borderId="25" xfId="0" applyFont="1" applyFill="1" applyBorder="1" applyAlignment="1" applyProtection="1">
      <alignment horizontal="left" vertical="center" wrapText="1"/>
      <protection hidden="1"/>
    </xf>
    <xf numFmtId="0" fontId="15" fillId="42" borderId="20" xfId="0" applyFont="1" applyFill="1" applyBorder="1" applyAlignment="1" applyProtection="1">
      <alignment horizontal="left" vertical="center" wrapText="1"/>
      <protection hidden="1"/>
    </xf>
    <xf numFmtId="0" fontId="15" fillId="42" borderId="25" xfId="0" applyFont="1" applyFill="1" applyBorder="1" applyAlignment="1" applyProtection="1">
      <alignment horizontal="left" vertical="center" wrapText="1"/>
      <protection hidden="1"/>
    </xf>
    <xf numFmtId="184" fontId="15" fillId="43" borderId="20" xfId="0" applyNumberFormat="1" applyFont="1" applyFill="1" applyBorder="1" applyAlignment="1" applyProtection="1">
      <alignment horizontal="right" vertical="center" wrapText="1"/>
      <protection hidden="1"/>
    </xf>
    <xf numFmtId="184" fontId="15" fillId="43" borderId="25" xfId="0" applyNumberFormat="1" applyFont="1" applyFill="1" applyBorder="1" applyAlignment="1" applyProtection="1">
      <alignment horizontal="right" vertical="center" wrapText="1"/>
      <protection hidden="1"/>
    </xf>
    <xf numFmtId="0" fontId="15" fillId="44" borderId="20" xfId="0" applyFont="1" applyFill="1" applyBorder="1" applyAlignment="1" applyProtection="1">
      <alignment horizontal="left" vertical="center" wrapText="1"/>
      <protection hidden="1"/>
    </xf>
    <xf numFmtId="0" fontId="15" fillId="44" borderId="25" xfId="0" applyFont="1" applyFill="1" applyBorder="1" applyAlignment="1" applyProtection="1">
      <alignment horizontal="left" vertical="center" wrapText="1"/>
      <protection hidden="1"/>
    </xf>
    <xf numFmtId="184" fontId="15" fillId="36" borderId="20" xfId="0" applyNumberFormat="1" applyFont="1" applyFill="1" applyBorder="1" applyAlignment="1" applyProtection="1">
      <alignment horizontal="right" vertical="center" wrapText="1"/>
      <protection hidden="1"/>
    </xf>
    <xf numFmtId="184" fontId="15" fillId="36" borderId="25" xfId="0" applyNumberFormat="1" applyFont="1" applyFill="1" applyBorder="1" applyAlignment="1" applyProtection="1">
      <alignment horizontal="right" vertical="center" wrapText="1"/>
      <protection hidden="1"/>
    </xf>
    <xf numFmtId="0" fontId="15" fillId="84" borderId="20" xfId="0" applyFont="1" applyFill="1" applyBorder="1" applyAlignment="1" applyProtection="1">
      <alignment horizontal="left" vertical="center" wrapText="1"/>
      <protection hidden="1"/>
    </xf>
    <xf numFmtId="0" fontId="15" fillId="84" borderId="25" xfId="0" applyFont="1" applyFill="1" applyBorder="1" applyAlignment="1" applyProtection="1">
      <alignment horizontal="left" vertical="center" wrapText="1"/>
      <protection hidden="1"/>
    </xf>
    <xf numFmtId="184" fontId="10" fillId="85" borderId="20" xfId="0" applyNumberFormat="1" applyFont="1" applyFill="1" applyBorder="1" applyAlignment="1" applyProtection="1">
      <alignment horizontal="right" vertical="center" wrapText="1"/>
      <protection hidden="1"/>
    </xf>
    <xf numFmtId="184" fontId="10" fillId="85" borderId="25" xfId="0" applyNumberFormat="1" applyFont="1" applyFill="1" applyBorder="1" applyAlignment="1" applyProtection="1">
      <alignment horizontal="right" vertical="center" wrapText="1"/>
      <protection hidden="1"/>
    </xf>
    <xf numFmtId="0" fontId="30" fillId="86" borderId="20" xfId="0" applyFont="1" applyFill="1" applyBorder="1" applyAlignment="1" applyProtection="1">
      <alignment horizontal="left" vertical="center" wrapText="1"/>
      <protection hidden="1"/>
    </xf>
    <xf numFmtId="0" fontId="30" fillId="86" borderId="25" xfId="0" applyFont="1" applyFill="1" applyBorder="1" applyAlignment="1" applyProtection="1">
      <alignment horizontal="left" vertical="center" wrapText="1"/>
      <protection hidden="1"/>
    </xf>
    <xf numFmtId="184" fontId="30" fillId="87" borderId="20" xfId="0" applyNumberFormat="1" applyFont="1" applyFill="1" applyBorder="1" applyAlignment="1" applyProtection="1">
      <alignment horizontal="right" vertical="center" wrapText="1"/>
      <protection hidden="1"/>
    </xf>
    <xf numFmtId="184" fontId="30" fillId="87" borderId="25" xfId="0" applyNumberFormat="1" applyFont="1" applyFill="1" applyBorder="1" applyAlignment="1" applyProtection="1">
      <alignment horizontal="right" vertical="center" wrapText="1"/>
      <protection hidden="1"/>
    </xf>
    <xf numFmtId="49" fontId="29" fillId="88" borderId="19" xfId="0" applyNumberFormat="1" applyFont="1" applyFill="1" applyBorder="1" applyAlignment="1" applyProtection="1">
      <alignment horizontal="center" vertical="center" wrapText="1"/>
      <protection hidden="1"/>
    </xf>
    <xf numFmtId="49" fontId="29" fillId="88" borderId="23" xfId="0" applyNumberFormat="1" applyFont="1" applyFill="1" applyBorder="1" applyAlignment="1" applyProtection="1">
      <alignment horizontal="center" vertical="center" wrapText="1"/>
      <protection hidden="1"/>
    </xf>
    <xf numFmtId="49" fontId="29" fillId="88" borderId="24" xfId="0" applyNumberFormat="1" applyFont="1" applyFill="1" applyBorder="1" applyAlignment="1" applyProtection="1">
      <alignment horizontal="center" vertical="center" wrapText="1"/>
      <protection hidden="1"/>
    </xf>
    <xf numFmtId="49" fontId="29" fillId="88" borderId="51" xfId="0" applyNumberFormat="1" applyFont="1" applyFill="1" applyBorder="1" applyAlignment="1" applyProtection="1">
      <alignment horizontal="center" vertical="center" wrapText="1"/>
      <protection hidden="1"/>
    </xf>
    <xf numFmtId="49" fontId="29" fillId="88" borderId="0" xfId="0" applyNumberFormat="1" applyFont="1" applyFill="1" applyBorder="1" applyAlignment="1" applyProtection="1">
      <alignment horizontal="center" vertical="center" wrapText="1"/>
      <protection hidden="1"/>
    </xf>
    <xf numFmtId="49" fontId="29" fillId="88" borderId="46" xfId="0" applyNumberFormat="1" applyFont="1" applyFill="1" applyBorder="1" applyAlignment="1" applyProtection="1">
      <alignment horizontal="center" vertical="center" wrapText="1"/>
      <protection hidden="1"/>
    </xf>
    <xf numFmtId="49" fontId="15" fillId="83" borderId="20" xfId="0" applyNumberFormat="1" applyFont="1" applyFill="1" applyBorder="1" applyAlignment="1" applyProtection="1">
      <alignment horizontal="center" vertical="center" wrapText="1"/>
      <protection hidden="1"/>
    </xf>
    <xf numFmtId="49" fontId="15" fillId="83" borderId="25" xfId="0" applyNumberFormat="1" applyFont="1" applyFill="1" applyBorder="1" applyAlignment="1" applyProtection="1">
      <alignment horizontal="center" vertical="center" wrapText="1"/>
      <protection hidden="1"/>
    </xf>
    <xf numFmtId="49" fontId="15" fillId="83" borderId="24" xfId="0" applyNumberFormat="1" applyFont="1" applyFill="1" applyBorder="1" applyAlignment="1" applyProtection="1">
      <alignment horizontal="center" vertical="center" wrapText="1"/>
      <protection hidden="1"/>
    </xf>
    <xf numFmtId="49" fontId="15" fillId="83" borderId="27" xfId="0" applyNumberFormat="1" applyFont="1" applyFill="1" applyBorder="1" applyAlignment="1" applyProtection="1">
      <alignment horizontal="center" vertical="center" wrapText="1"/>
      <protection hidden="1"/>
    </xf>
    <xf numFmtId="49" fontId="15" fillId="83" borderId="19" xfId="0" applyNumberFormat="1" applyFont="1" applyFill="1" applyBorder="1" applyAlignment="1" applyProtection="1">
      <alignment horizontal="center" vertical="center"/>
      <protection hidden="1"/>
    </xf>
    <xf numFmtId="49" fontId="15" fillId="83" borderId="24" xfId="0" applyNumberFormat="1" applyFont="1" applyFill="1" applyBorder="1" applyAlignment="1" applyProtection="1">
      <alignment horizontal="center" vertical="center"/>
      <protection hidden="1"/>
    </xf>
    <xf numFmtId="49" fontId="15" fillId="83" borderId="41" xfId="0" applyNumberFormat="1" applyFont="1" applyFill="1" applyBorder="1" applyAlignment="1" applyProtection="1">
      <alignment horizontal="center" vertical="center"/>
      <protection hidden="1"/>
    </xf>
    <xf numFmtId="49" fontId="15" fillId="83" borderId="27" xfId="0" applyNumberFormat="1" applyFont="1" applyFill="1" applyBorder="1" applyAlignment="1" applyProtection="1">
      <alignment horizontal="center" vertical="center"/>
      <protection hidden="1"/>
    </xf>
    <xf numFmtId="49" fontId="15" fillId="51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51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5" borderId="29" xfId="0" applyFont="1" applyFill="1" applyBorder="1" applyAlignment="1" applyProtection="1">
      <alignment horizontal="center" vertical="center"/>
      <protection hidden="1"/>
    </xf>
    <xf numFmtId="0" fontId="19" fillId="89" borderId="17" xfId="0" applyFont="1" applyFill="1" applyBorder="1" applyAlignment="1" applyProtection="1">
      <alignment horizontal="left"/>
      <protection hidden="1"/>
    </xf>
    <xf numFmtId="0" fontId="19" fillId="34" borderId="17" xfId="0" applyFont="1" applyFill="1" applyBorder="1" applyAlignment="1" applyProtection="1">
      <alignment horizontal="center" vertical="center"/>
      <protection hidden="1"/>
    </xf>
    <xf numFmtId="0" fontId="17" fillId="34" borderId="17" xfId="0" applyFont="1" applyFill="1" applyBorder="1" applyAlignment="1" applyProtection="1">
      <alignment horizontal="justify" vertical="center"/>
      <protection hidden="1" locked="0"/>
    </xf>
    <xf numFmtId="0" fontId="19" fillId="90" borderId="17" xfId="0" applyFont="1" applyFill="1" applyBorder="1" applyAlignment="1" applyProtection="1">
      <alignment horizontal="left"/>
      <protection hidden="1"/>
    </xf>
    <xf numFmtId="0" fontId="23" fillId="90" borderId="17" xfId="0" applyFont="1" applyFill="1" applyBorder="1" applyAlignment="1" applyProtection="1">
      <alignment horizontal="center" vertical="center"/>
      <protection hidden="1"/>
    </xf>
    <xf numFmtId="0" fontId="19" fillId="33" borderId="17" xfId="0" applyFont="1" applyFill="1" applyBorder="1" applyAlignment="1" applyProtection="1">
      <alignment horizontal="center" vertical="center" wrapText="1"/>
      <protection hidden="1"/>
    </xf>
    <xf numFmtId="0" fontId="19" fillId="33" borderId="17" xfId="0" applyFont="1" applyFill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FFFFFF"/>
      <rgbColor rgb="00CCFFFF"/>
      <rgbColor rgb="00666699"/>
      <rgbColor rgb="00E6E6FF"/>
      <rgbColor rgb="00FFCC99"/>
      <rgbColor rgb="00FFFFCC"/>
      <rgbColor rgb="009999CC"/>
      <rgbColor rgb="00CCCCFF"/>
      <rgbColor rgb="00FFFF99"/>
      <rgbColor rgb="009999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7"/>
  </sheetPr>
  <dimension ref="A1:I33"/>
  <sheetViews>
    <sheetView zoomScalePageLayoutView="0" workbookViewId="0" topLeftCell="A16">
      <selection activeCell="F40" sqref="F40"/>
    </sheetView>
  </sheetViews>
  <sheetFormatPr defaultColWidth="9.140625" defaultRowHeight="12.75"/>
  <cols>
    <col min="1" max="9" width="15.7109375" style="3" customWidth="1"/>
    <col min="10" max="16384" width="9.140625" style="3" customWidth="1"/>
  </cols>
  <sheetData>
    <row r="1" spans="1:9" ht="15">
      <c r="A1" s="1"/>
      <c r="B1" s="2"/>
      <c r="C1" s="2"/>
      <c r="D1" s="2"/>
      <c r="E1" s="2"/>
      <c r="F1" s="2"/>
      <c r="G1" s="159" t="s">
        <v>21</v>
      </c>
      <c r="H1" s="159"/>
      <c r="I1" s="160"/>
    </row>
    <row r="2" spans="1:9" ht="15">
      <c r="A2" s="4"/>
      <c r="B2" s="5"/>
      <c r="C2" s="5"/>
      <c r="D2" s="5"/>
      <c r="E2" s="5"/>
      <c r="F2" s="5"/>
      <c r="G2" s="161"/>
      <c r="H2" s="161"/>
      <c r="I2" s="162"/>
    </row>
    <row r="3" spans="1:9" ht="15">
      <c r="A3" s="4"/>
      <c r="B3" s="5"/>
      <c r="C3" s="5"/>
      <c r="D3" s="5"/>
      <c r="E3" s="5"/>
      <c r="F3" s="5"/>
      <c r="G3" s="161"/>
      <c r="H3" s="161"/>
      <c r="I3" s="162"/>
    </row>
    <row r="4" spans="1:9" ht="15" customHeight="1">
      <c r="A4" s="20"/>
      <c r="B4" s="21"/>
      <c r="C4" s="21"/>
      <c r="D4" s="21"/>
      <c r="E4" s="21"/>
      <c r="F4" s="21"/>
      <c r="G4" s="21"/>
      <c r="H4" s="21"/>
      <c r="I4" s="22"/>
    </row>
    <row r="5" spans="1:9" ht="15" customHeight="1">
      <c r="A5" s="166" t="s">
        <v>6</v>
      </c>
      <c r="B5" s="167"/>
      <c r="C5" s="167"/>
      <c r="D5" s="167"/>
      <c r="E5" s="167"/>
      <c r="F5" s="167"/>
      <c r="G5" s="167"/>
      <c r="H5" s="167"/>
      <c r="I5" s="168"/>
    </row>
    <row r="6" spans="1:9" ht="15" customHeight="1">
      <c r="A6" s="166"/>
      <c r="B6" s="167"/>
      <c r="C6" s="167"/>
      <c r="D6" s="167"/>
      <c r="E6" s="167"/>
      <c r="F6" s="167"/>
      <c r="G6" s="167"/>
      <c r="H6" s="167"/>
      <c r="I6" s="168"/>
    </row>
    <row r="7" spans="1:9" ht="15" customHeight="1">
      <c r="A7" s="20"/>
      <c r="B7" s="21"/>
      <c r="C7" s="21"/>
      <c r="D7" s="21"/>
      <c r="E7" s="21"/>
      <c r="F7" s="21"/>
      <c r="G7" s="21"/>
      <c r="H7" s="21"/>
      <c r="I7" s="22"/>
    </row>
    <row r="8" spans="1:9" ht="15">
      <c r="A8" s="163" t="s">
        <v>22</v>
      </c>
      <c r="B8" s="164"/>
      <c r="C8" s="164"/>
      <c r="D8" s="164"/>
      <c r="E8" s="164"/>
      <c r="F8" s="164"/>
      <c r="G8" s="164"/>
      <c r="H8" s="164"/>
      <c r="I8" s="165"/>
    </row>
    <row r="9" spans="1:9" ht="15">
      <c r="A9" s="163"/>
      <c r="B9" s="164"/>
      <c r="C9" s="164"/>
      <c r="D9" s="164"/>
      <c r="E9" s="164"/>
      <c r="F9" s="164"/>
      <c r="G9" s="164"/>
      <c r="H9" s="164"/>
      <c r="I9" s="165"/>
    </row>
    <row r="10" spans="1:9" ht="15">
      <c r="A10" s="163"/>
      <c r="B10" s="164"/>
      <c r="C10" s="164"/>
      <c r="D10" s="164"/>
      <c r="E10" s="164"/>
      <c r="F10" s="164"/>
      <c r="G10" s="164"/>
      <c r="H10" s="164"/>
      <c r="I10" s="165"/>
    </row>
    <row r="11" spans="1:9" ht="19.5" customHeight="1">
      <c r="A11" s="154" t="s">
        <v>76</v>
      </c>
      <c r="B11" s="155"/>
      <c r="C11" s="155"/>
      <c r="D11" s="155"/>
      <c r="E11" s="155"/>
      <c r="F11" s="155"/>
      <c r="G11" s="155"/>
      <c r="H11" s="155"/>
      <c r="I11" s="156"/>
    </row>
    <row r="12" spans="1:9" ht="19.5" customHeight="1">
      <c r="A12" s="154" t="s">
        <v>77</v>
      </c>
      <c r="B12" s="155"/>
      <c r="C12" s="155"/>
      <c r="D12" s="155"/>
      <c r="E12" s="155"/>
      <c r="F12" s="155"/>
      <c r="G12" s="155"/>
      <c r="H12" s="155"/>
      <c r="I12" s="156"/>
    </row>
    <row r="13" spans="1:9" ht="19.5" customHeight="1">
      <c r="A13" s="154" t="s">
        <v>64</v>
      </c>
      <c r="B13" s="155"/>
      <c r="C13" s="155"/>
      <c r="D13" s="155"/>
      <c r="E13" s="155"/>
      <c r="F13" s="155"/>
      <c r="G13" s="155"/>
      <c r="H13" s="155"/>
      <c r="I13" s="156"/>
    </row>
    <row r="14" spans="1:9" ht="15" customHeight="1">
      <c r="A14" s="24"/>
      <c r="B14" s="25"/>
      <c r="C14" s="25"/>
      <c r="D14" s="25"/>
      <c r="E14" s="25"/>
      <c r="F14" s="25"/>
      <c r="G14" s="25"/>
      <c r="H14" s="25"/>
      <c r="I14" s="26"/>
    </row>
    <row r="15" spans="1:9" ht="21.75" customHeight="1" thickBot="1">
      <c r="A15" s="6"/>
      <c r="B15" s="7"/>
      <c r="C15" s="7"/>
      <c r="D15" s="7"/>
      <c r="E15" s="27" t="s">
        <v>28</v>
      </c>
      <c r="F15" s="7"/>
      <c r="G15" s="7"/>
      <c r="H15" s="7"/>
      <c r="I15" s="8"/>
    </row>
    <row r="16" spans="1:9" ht="12.75" customHeight="1">
      <c r="A16" s="6"/>
      <c r="B16" s="7"/>
      <c r="C16" s="7"/>
      <c r="D16" s="7"/>
      <c r="E16" s="157" t="s">
        <v>93</v>
      </c>
      <c r="F16" s="7"/>
      <c r="G16" s="7"/>
      <c r="H16" s="7"/>
      <c r="I16" s="8"/>
    </row>
    <row r="17" spans="1:9" ht="12" customHeight="1" thickBot="1">
      <c r="A17" s="6"/>
      <c r="B17" s="7"/>
      <c r="C17" s="7"/>
      <c r="D17" s="7"/>
      <c r="E17" s="158"/>
      <c r="F17" s="7"/>
      <c r="G17" s="7"/>
      <c r="H17" s="7"/>
      <c r="I17" s="8"/>
    </row>
    <row r="18" spans="1:9" ht="12" customHeight="1">
      <c r="A18" s="6"/>
      <c r="B18" s="7"/>
      <c r="C18" s="7"/>
      <c r="D18" s="7"/>
      <c r="E18" s="10"/>
      <c r="F18" s="7"/>
      <c r="G18" s="7"/>
      <c r="H18" s="7"/>
      <c r="I18" s="8"/>
    </row>
    <row r="19" spans="1:9" ht="27" thickBot="1">
      <c r="A19" s="9"/>
      <c r="B19" s="10"/>
      <c r="C19" s="10"/>
      <c r="D19" s="10"/>
      <c r="E19" s="10"/>
      <c r="F19" s="10"/>
      <c r="G19" s="10"/>
      <c r="H19" s="10"/>
      <c r="I19" s="11"/>
    </row>
    <row r="20" spans="1:9" ht="12.75" customHeight="1">
      <c r="A20" s="4"/>
      <c r="B20" s="147" t="s">
        <v>25</v>
      </c>
      <c r="C20" s="147"/>
      <c r="D20" s="148"/>
      <c r="E20" s="149"/>
      <c r="F20" s="149"/>
      <c r="G20" s="149"/>
      <c r="H20" s="150"/>
      <c r="I20" s="12"/>
    </row>
    <row r="21" spans="1:9" ht="12.75" customHeight="1" thickBot="1">
      <c r="A21" s="4"/>
      <c r="B21" s="147"/>
      <c r="C21" s="147"/>
      <c r="D21" s="151"/>
      <c r="E21" s="152"/>
      <c r="F21" s="152"/>
      <c r="G21" s="152"/>
      <c r="H21" s="153"/>
      <c r="I21" s="12"/>
    </row>
    <row r="22" spans="1:9" ht="17.25" thickBot="1">
      <c r="A22" s="4"/>
      <c r="B22" s="13"/>
      <c r="C22" s="13"/>
      <c r="D22" s="5"/>
      <c r="E22" s="14"/>
      <c r="F22" s="14"/>
      <c r="G22" s="14"/>
      <c r="H22" s="14"/>
      <c r="I22" s="12"/>
    </row>
    <row r="23" spans="1:9" ht="12.75" customHeight="1">
      <c r="A23" s="4"/>
      <c r="B23" s="147" t="s">
        <v>26</v>
      </c>
      <c r="C23" s="147"/>
      <c r="D23" s="148"/>
      <c r="E23" s="149"/>
      <c r="F23" s="149"/>
      <c r="G23" s="149"/>
      <c r="H23" s="150"/>
      <c r="I23" s="12"/>
    </row>
    <row r="24" spans="1:9" ht="12.75" customHeight="1" thickBot="1">
      <c r="A24" s="4"/>
      <c r="B24" s="147"/>
      <c r="C24" s="147"/>
      <c r="D24" s="151"/>
      <c r="E24" s="152"/>
      <c r="F24" s="152"/>
      <c r="G24" s="152"/>
      <c r="H24" s="153"/>
      <c r="I24" s="12"/>
    </row>
    <row r="25" spans="1:9" ht="17.25" thickBot="1">
      <c r="A25" s="4"/>
      <c r="B25" s="13"/>
      <c r="C25" s="13"/>
      <c r="D25" s="5"/>
      <c r="E25" s="14"/>
      <c r="F25" s="14"/>
      <c r="G25" s="14"/>
      <c r="H25" s="14"/>
      <c r="I25" s="12"/>
    </row>
    <row r="26" spans="1:9" ht="12.75" customHeight="1">
      <c r="A26" s="4"/>
      <c r="B26" s="147" t="s">
        <v>23</v>
      </c>
      <c r="C26" s="147"/>
      <c r="D26" s="148"/>
      <c r="E26" s="150"/>
      <c r="F26" s="15"/>
      <c r="G26" s="15"/>
      <c r="H26" s="15"/>
      <c r="I26" s="12"/>
    </row>
    <row r="27" spans="1:9" ht="12.75" customHeight="1" thickBot="1">
      <c r="A27" s="4"/>
      <c r="B27" s="147"/>
      <c r="C27" s="147"/>
      <c r="D27" s="151"/>
      <c r="E27" s="153"/>
      <c r="F27" s="15"/>
      <c r="G27" s="15"/>
      <c r="H27" s="15"/>
      <c r="I27" s="12"/>
    </row>
    <row r="28" spans="1:9" ht="17.25" thickBot="1">
      <c r="A28" s="4"/>
      <c r="B28" s="13"/>
      <c r="C28" s="13"/>
      <c r="D28" s="5"/>
      <c r="E28" s="14"/>
      <c r="F28" s="14"/>
      <c r="G28" s="14"/>
      <c r="H28" s="14"/>
      <c r="I28" s="12"/>
    </row>
    <row r="29" spans="1:9" ht="12.75" customHeight="1">
      <c r="A29" s="4"/>
      <c r="B29" s="147" t="s">
        <v>24</v>
      </c>
      <c r="C29" s="147"/>
      <c r="D29" s="148"/>
      <c r="E29" s="150"/>
      <c r="F29" s="15"/>
      <c r="G29" s="15"/>
      <c r="H29" s="15"/>
      <c r="I29" s="12"/>
    </row>
    <row r="30" spans="1:9" ht="12.75" customHeight="1" thickBot="1">
      <c r="A30" s="4"/>
      <c r="B30" s="147"/>
      <c r="C30" s="147"/>
      <c r="D30" s="151"/>
      <c r="E30" s="153"/>
      <c r="F30" s="15"/>
      <c r="G30" s="15"/>
      <c r="H30" s="15"/>
      <c r="I30" s="12"/>
    </row>
    <row r="31" spans="1:9" ht="15.75">
      <c r="A31" s="4"/>
      <c r="B31" s="5"/>
      <c r="C31" s="5"/>
      <c r="D31" s="5"/>
      <c r="E31" s="16"/>
      <c r="F31" s="16"/>
      <c r="G31" s="16"/>
      <c r="H31" s="16"/>
      <c r="I31" s="12"/>
    </row>
    <row r="32" spans="1:9" ht="15.75">
      <c r="A32" s="4"/>
      <c r="B32" s="5"/>
      <c r="C32" s="5"/>
      <c r="D32" s="5"/>
      <c r="E32" s="146"/>
      <c r="F32" s="146"/>
      <c r="G32" s="146"/>
      <c r="H32" s="146"/>
      <c r="I32" s="12"/>
    </row>
    <row r="33" spans="1:9" ht="15.75" thickBot="1">
      <c r="A33" s="17"/>
      <c r="B33" s="18"/>
      <c r="C33" s="18"/>
      <c r="D33" s="18"/>
      <c r="E33" s="18"/>
      <c r="F33" s="18"/>
      <c r="G33" s="18"/>
      <c r="H33" s="18"/>
      <c r="I33" s="19"/>
    </row>
  </sheetData>
  <sheetProtection password="C952" sheet="1" objects="1" scenarios="1"/>
  <mergeCells count="16">
    <mergeCell ref="A13:I13"/>
    <mergeCell ref="E16:E17"/>
    <mergeCell ref="G1:I3"/>
    <mergeCell ref="A8:I10"/>
    <mergeCell ref="A5:I6"/>
    <mergeCell ref="A11:I11"/>
    <mergeCell ref="A12:I12"/>
    <mergeCell ref="E32:H32"/>
    <mergeCell ref="B20:C21"/>
    <mergeCell ref="B23:C24"/>
    <mergeCell ref="B26:C27"/>
    <mergeCell ref="B29:C30"/>
    <mergeCell ref="D23:H24"/>
    <mergeCell ref="D26:E27"/>
    <mergeCell ref="D29:E30"/>
    <mergeCell ref="D20:H2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tabColor indexed="46"/>
  </sheetPr>
  <dimension ref="A1:E14"/>
  <sheetViews>
    <sheetView zoomScale="75" zoomScaleNormal="75" zoomScalePageLayoutView="0" workbookViewId="0" topLeftCell="A1">
      <selection activeCell="D29" sqref="D29:E30"/>
    </sheetView>
  </sheetViews>
  <sheetFormatPr defaultColWidth="21.7109375" defaultRowHeight="26.25" customHeight="1"/>
  <cols>
    <col min="1" max="5" width="35.7109375" style="94" customWidth="1"/>
    <col min="6" max="16384" width="21.7109375" style="94" customWidth="1"/>
  </cols>
  <sheetData>
    <row r="1" spans="1:5" ht="26.25" customHeight="1" thickTop="1">
      <c r="A1" s="290" t="s">
        <v>51</v>
      </c>
      <c r="B1" s="291"/>
      <c r="C1" s="291"/>
      <c r="D1" s="291"/>
      <c r="E1" s="292"/>
    </row>
    <row r="2" spans="1:5" ht="26.25" customHeight="1" thickBot="1">
      <c r="A2" s="293"/>
      <c r="B2" s="294"/>
      <c r="C2" s="294"/>
      <c r="D2" s="294"/>
      <c r="E2" s="295"/>
    </row>
    <row r="3" spans="1:5" ht="25.5" customHeight="1" thickTop="1">
      <c r="A3" s="304" t="s">
        <v>94</v>
      </c>
      <c r="B3" s="296" t="s">
        <v>39</v>
      </c>
      <c r="C3" s="298" t="s">
        <v>6</v>
      </c>
      <c r="D3" s="300" t="s">
        <v>79</v>
      </c>
      <c r="E3" s="301"/>
    </row>
    <row r="4" spans="1:5" ht="26.25" customHeight="1" thickBot="1">
      <c r="A4" s="305"/>
      <c r="B4" s="297"/>
      <c r="C4" s="299"/>
      <c r="D4" s="302"/>
      <c r="E4" s="303"/>
    </row>
    <row r="5" spans="1:5" ht="26.25" customHeight="1" thickBot="1" thickTop="1">
      <c r="A5" s="200" t="s">
        <v>42</v>
      </c>
      <c r="B5" s="123">
        <f>'liquidazione 1^ trim.'!$B$10</f>
        <v>409.84</v>
      </c>
      <c r="C5" s="124">
        <f>'liquidazione 1^ trim.'!$C$10</f>
        <v>90.165</v>
      </c>
      <c r="D5" s="274" t="s">
        <v>80</v>
      </c>
      <c r="E5" s="276">
        <f>+'liquidazione 1^ trim.'!F7+'liquidazione 2^ trim.'!F7+'liquidazione 3^ trim.'!F7+'liquidazione 4^ trim.'!F7</f>
        <v>5600.165</v>
      </c>
    </row>
    <row r="6" spans="1:5" ht="26.25" customHeight="1" thickBot="1" thickTop="1">
      <c r="A6" s="200"/>
      <c r="B6" s="125"/>
      <c r="C6" s="126">
        <f>'liquidazione 1^ trim.'!$D$10</f>
        <v>-45.083</v>
      </c>
      <c r="D6" s="275"/>
      <c r="E6" s="277"/>
    </row>
    <row r="7" spans="1:5" ht="26.25" customHeight="1" thickBot="1" thickTop="1">
      <c r="A7" s="200" t="s">
        <v>36</v>
      </c>
      <c r="B7" s="123">
        <f>'liquidazione 2^ trim.'!$B$10</f>
        <v>500</v>
      </c>
      <c r="C7" s="124">
        <f>'liquidazione 2^ trim.'!$C$10</f>
        <v>50</v>
      </c>
      <c r="D7" s="278" t="s">
        <v>81</v>
      </c>
      <c r="E7" s="280">
        <f>+'liquidazione 1^ trim.'!F8+'liquidazione 2^ trim.'!F8+'liquidazione 3^ trim.'!F8+'liquidazione 4^ trim.'!F8</f>
        <v>-2800.083</v>
      </c>
    </row>
    <row r="8" spans="1:5" ht="26.25" customHeight="1" thickBot="1" thickTop="1">
      <c r="A8" s="200"/>
      <c r="B8" s="125"/>
      <c r="C8" s="126">
        <f>'liquidazione 2^ trim.'!$D$10</f>
        <v>-25</v>
      </c>
      <c r="D8" s="279"/>
      <c r="E8" s="281"/>
    </row>
    <row r="9" spans="1:5" ht="26.25" customHeight="1" thickBot="1" thickTop="1">
      <c r="A9" s="200" t="s">
        <v>49</v>
      </c>
      <c r="B9" s="123">
        <f>'liquidazione 3^ trim.'!$B$10</f>
        <v>0</v>
      </c>
      <c r="C9" s="124">
        <f>'liquidazione 3^ trim.'!$C$10</f>
        <v>0</v>
      </c>
      <c r="D9" s="272" t="s">
        <v>82</v>
      </c>
      <c r="E9" s="270">
        <f>+'liquidazione 1^ trim.'!F9+'liquidazione 2^ trim.'!F9+'liquidazione 3^ trim.'!F9+'liquidazione 4^ trim.'!F9</f>
        <v>2800.082</v>
      </c>
    </row>
    <row r="10" spans="1:5" ht="26.25" customHeight="1" thickBot="1" thickTop="1">
      <c r="A10" s="200"/>
      <c r="B10" s="125"/>
      <c r="C10" s="126">
        <f>'liquidazione 3^ trim.'!$D$10</f>
        <v>0</v>
      </c>
      <c r="D10" s="273"/>
      <c r="E10" s="271"/>
    </row>
    <row r="11" spans="1:5" ht="26.25" customHeight="1" thickBot="1" thickTop="1">
      <c r="A11" s="200" t="s">
        <v>50</v>
      </c>
      <c r="B11" s="123">
        <f>'liquidazione 4^ trim.'!$B$10</f>
        <v>26000</v>
      </c>
      <c r="C11" s="124">
        <f>'liquidazione 4^ trim.'!$C$10</f>
        <v>5460</v>
      </c>
      <c r="D11" s="282" t="s">
        <v>83</v>
      </c>
      <c r="E11" s="284">
        <f>+'liquidazione 1^ trim.'!H7+'liquidazione 2^ trim.'!H7+'liquidazione 3^ trim.'!H7+'liquidazione 4^ trim.'!H7</f>
        <v>0</v>
      </c>
    </row>
    <row r="12" spans="1:5" ht="26.25" customHeight="1" thickBot="1" thickTop="1">
      <c r="A12" s="200"/>
      <c r="B12" s="125"/>
      <c r="C12" s="126">
        <f>'liquidazione 4^ trim.'!$D$10</f>
        <v>-2730</v>
      </c>
      <c r="D12" s="283"/>
      <c r="E12" s="285"/>
    </row>
    <row r="13" spans="1:5" ht="26.25" customHeight="1" thickBot="1" thickTop="1">
      <c r="A13" s="199" t="s">
        <v>52</v>
      </c>
      <c r="B13" s="127">
        <f>B5+B7+B9+B11</f>
        <v>26909.84</v>
      </c>
      <c r="C13" s="128">
        <f>C5+C7+C9+C11</f>
        <v>5600.165</v>
      </c>
      <c r="D13" s="286" t="s">
        <v>53</v>
      </c>
      <c r="E13" s="288">
        <f>E9-E11</f>
        <v>2800.082</v>
      </c>
    </row>
    <row r="14" spans="1:5" ht="26.25" customHeight="1" thickBot="1" thickTop="1">
      <c r="A14" s="199"/>
      <c r="B14" s="125"/>
      <c r="C14" s="126">
        <f>C6+C8+C10+C12</f>
        <v>-2800.083</v>
      </c>
      <c r="D14" s="287"/>
      <c r="E14" s="289"/>
    </row>
    <row r="15" ht="26.25" customHeight="1" thickTop="1"/>
  </sheetData>
  <sheetProtection/>
  <mergeCells count="20">
    <mergeCell ref="A13:A14"/>
    <mergeCell ref="D11:D12"/>
    <mergeCell ref="E11:E12"/>
    <mergeCell ref="D13:D14"/>
    <mergeCell ref="E13:E14"/>
    <mergeCell ref="A1:E2"/>
    <mergeCell ref="B3:B4"/>
    <mergeCell ref="C3:C4"/>
    <mergeCell ref="D3:E4"/>
    <mergeCell ref="A3:A4"/>
    <mergeCell ref="A11:A12"/>
    <mergeCell ref="E9:E10"/>
    <mergeCell ref="D9:D10"/>
    <mergeCell ref="A5:A6"/>
    <mergeCell ref="A7:A8"/>
    <mergeCell ref="D5:D6"/>
    <mergeCell ref="E5:E6"/>
    <mergeCell ref="D7:D8"/>
    <mergeCell ref="E7:E8"/>
    <mergeCell ref="A9:A10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6" r:id="rId3"/>
  <headerFooter alignWithMargins="0">
    <oddFooter>&amp;Criepilogo IVA
al 31/12</oddFooter>
  </headerFooter>
  <rowBreaks count="1" manualBreakCount="1">
    <brk id="15" max="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tabColor indexed="16"/>
  </sheetPr>
  <dimension ref="A1:H15"/>
  <sheetViews>
    <sheetView tabSelected="1" zoomScale="75" zoomScaleNormal="75" zoomScalePageLayoutView="0" workbookViewId="0" topLeftCell="A1">
      <selection activeCell="M26" sqref="M26"/>
    </sheetView>
  </sheetViews>
  <sheetFormatPr defaultColWidth="9.140625" defaultRowHeight="26.25" customHeight="1"/>
  <cols>
    <col min="1" max="8" width="21.7109375" style="23" customWidth="1"/>
    <col min="9" max="16384" width="9.140625" style="23" customWidth="1"/>
  </cols>
  <sheetData>
    <row r="1" spans="1:8" ht="26.25" customHeight="1" thickBot="1" thickTop="1">
      <c r="A1" s="311" t="s">
        <v>84</v>
      </c>
      <c r="B1" s="311">
        <f>'liquidazione 4^ trim.'!B12</f>
        <v>0</v>
      </c>
      <c r="C1" s="311">
        <f>'liquidazione 4^ trim.'!C12</f>
        <v>0</v>
      </c>
      <c r="D1" s="311">
        <f>'liquidazione 4^ trim.'!D12</f>
        <v>0</v>
      </c>
      <c r="E1" s="311">
        <f>'liquidazione 4^ trim.'!E12</f>
        <v>0</v>
      </c>
      <c r="F1" s="311">
        <f>'liquidazione 4^ trim.'!F12</f>
        <v>0</v>
      </c>
      <c r="G1" s="311">
        <f>'liquidazione 4^ trim.'!G12</f>
        <v>0</v>
      </c>
      <c r="H1" s="311">
        <f>'liquidazione 4^ trim.'!H12</f>
        <v>0</v>
      </c>
    </row>
    <row r="2" spans="1:8" ht="26.25" customHeight="1" thickBot="1" thickTop="1">
      <c r="A2" s="312" t="str">
        <f>'liquidazione 4^ trim.'!A13</f>
        <v>PUBBLICITA'</v>
      </c>
      <c r="B2" s="312" t="str">
        <f>'liquidazione 4^ trim.'!B13</f>
        <v>SPONSORIZZAZIONI</v>
      </c>
      <c r="C2" s="312" t="str">
        <f>'liquidazione 4^ trim.'!C13</f>
        <v>BAR</v>
      </c>
      <c r="D2" s="313" t="str">
        <f>'liquidazione 4^ trim.'!D13</f>
        <v>GARE E MANIFESTAZIONI</v>
      </c>
      <c r="E2" s="313">
        <f>'liquidazione 4^ trim.'!E13</f>
        <v>0</v>
      </c>
      <c r="F2" s="312" t="str">
        <f>'liquidazione 4^ trim.'!F13</f>
        <v>ALTRI PROVENTI</v>
      </c>
      <c r="G2" s="312" t="str">
        <f>'liquidazione 4^ trim.'!G13</f>
        <v>PLUSVALENZE PATRIMONIALI</v>
      </c>
      <c r="H2" s="312" t="str">
        <f>'liquidazione 4^ trim.'!H13</f>
        <v>ALTRE OPERAZIONI</v>
      </c>
    </row>
    <row r="3" spans="1:8" ht="26.25" customHeight="1" thickBot="1" thickTop="1">
      <c r="A3" s="312">
        <f>'liquidazione 4^ trim.'!A14</f>
        <v>0</v>
      </c>
      <c r="B3" s="312">
        <f>'liquidazione 4^ trim.'!B14</f>
        <v>0</v>
      </c>
      <c r="C3" s="312">
        <f>'liquidazione 4^ trim.'!C14</f>
        <v>0</v>
      </c>
      <c r="D3" s="118">
        <f>+'liquidazione 1^ trim.'!D14+'liquidazione 2^ trim.'!D14+'liquidazione 3^ trim.'!D14+'liquidazione 4^ trim.'!D14</f>
        <v>0</v>
      </c>
      <c r="E3" s="118">
        <f>+'liquidazione 4^ trim.'!E14+'liquidazione 3^ trim.'!E14+'liquidazione 2^ trim.'!E14+'liquidazione 1^ trim.'!E14</f>
        <v>0</v>
      </c>
      <c r="F3" s="312">
        <f>'liquidazione 4^ trim.'!F14</f>
        <v>0</v>
      </c>
      <c r="G3" s="312">
        <f>'liquidazione 4^ trim.'!G14</f>
        <v>0</v>
      </c>
      <c r="H3" s="312">
        <f>'liquidazione 4^ trim.'!H14</f>
        <v>0</v>
      </c>
    </row>
    <row r="4" spans="1:8" ht="26.25" customHeight="1" thickBot="1" thickTop="1">
      <c r="A4" s="51">
        <f>+'liquidazione 4^ trim.'!A15+'liquidazione 3^ trim.'!A15+'liquidazione 2^ trim.'!A15+'liquidazione 1^ trim.'!A15</f>
        <v>26409.84</v>
      </c>
      <c r="B4" s="51">
        <f>+'liquidazione 4^ trim.'!B15+'liquidazione 3^ trim.'!B15+'liquidazione 2^ trim.'!B15+'liquidazione 1^ trim.'!B15</f>
        <v>0</v>
      </c>
      <c r="C4" s="51">
        <f>+'liquidazione 4^ trim.'!C15+'liquidazione 3^ trim.'!C15+'liquidazione 2^ trim.'!C15+'liquidazione 1^ trim.'!C15</f>
        <v>500</v>
      </c>
      <c r="D4" s="201">
        <f>+'liquidazione 4^ trim.'!D15:E15+'liquidazione 3^ trim.'!D15:E15+'liquidazione 2^ trim.'!D15:E15+'liquidazione 1^ trim.'!D15:E15</f>
        <v>0</v>
      </c>
      <c r="E4" s="201">
        <f>'liquidazione 4^ trim.'!E15</f>
        <v>0</v>
      </c>
      <c r="F4" s="51">
        <f>+'liquidazione 4^ trim.'!F15+'liquidazione 3^ trim.'!F15+'liquidazione 2^ trim.'!F15+'liquidazione 1^ trim.'!F15</f>
        <v>0</v>
      </c>
      <c r="G4" s="51">
        <f>+'liquidazione 4^ trim.'!G15+'liquidazione 3^ trim.'!G15+'liquidazione 2^ trim.'!G15+'liquidazione 1^ trim.'!G15</f>
        <v>0</v>
      </c>
      <c r="H4" s="51">
        <f>+'liquidazione 4^ trim.'!H15+'liquidazione 3^ trim.'!H15+'liquidazione 2^ trim.'!H15+'liquidazione 1^ trim.'!H15</f>
        <v>0</v>
      </c>
    </row>
    <row r="5" spans="1:8" ht="26.25" customHeight="1" thickBot="1" thickTop="1">
      <c r="A5" s="307" t="str">
        <f>'liquidazione 4^ trim.'!A16</f>
        <v>Totale Proventi</v>
      </c>
      <c r="B5" s="307">
        <f>'liquidazione 4^ trim.'!B16</f>
        <v>0</v>
      </c>
      <c r="C5" s="129">
        <f>+A4+B4+C4+D4+F4+G4+H4</f>
        <v>26909.84</v>
      </c>
      <c r="D5" s="308" t="str">
        <f>'liquidazione 4^ trim.'!D16</f>
        <v>Annotazioni:</v>
      </c>
      <c r="E5" s="309"/>
      <c r="F5" s="309"/>
      <c r="G5" s="309"/>
      <c r="H5" s="309"/>
    </row>
    <row r="6" spans="1:8" ht="26.25" customHeight="1" thickBot="1" thickTop="1">
      <c r="A6" s="307" t="str">
        <f>'liquidazione 4^ trim.'!A17</f>
        <v>Ricavo per detrazione forfetaria</v>
      </c>
      <c r="B6" s="307">
        <f>'liquidazione 4^ trim.'!B17</f>
        <v>0</v>
      </c>
      <c r="C6" s="49">
        <f>'liquidazione 4^ trim.'!C17+'liquidazione 3^ trim.'!C17+'liquidazione 2^ trim.'!C17+'liquidazione 1^ trim.'!C17</f>
        <v>2800.083</v>
      </c>
      <c r="D6" s="308">
        <f>'liquidazione 4^ trim.'!D17</f>
        <v>0</v>
      </c>
      <c r="E6" s="309"/>
      <c r="F6" s="309"/>
      <c r="G6" s="309"/>
      <c r="H6" s="309"/>
    </row>
    <row r="7" spans="1:8" ht="26.25" customHeight="1" thickBot="1" thickTop="1">
      <c r="A7" s="310" t="str">
        <f>'liquidazione 4^ trim.'!A18</f>
        <v>TOTALE VALORI POSITIVI</v>
      </c>
      <c r="B7" s="310">
        <f>'liquidazione 4^ trim.'!B18</f>
        <v>0</v>
      </c>
      <c r="C7" s="50">
        <f>+'liquidazione 4^ trim.'!C18+'liquidazione 3^ trim.'!C18+'liquidazione 2^ trim.'!C18+'liquidazione 1^ trim.'!C18</f>
        <v>29709.923</v>
      </c>
      <c r="D7" s="308">
        <f>'liquidazione 4^ trim.'!D18</f>
        <v>0</v>
      </c>
      <c r="E7" s="309"/>
      <c r="F7" s="309"/>
      <c r="G7" s="309"/>
      <c r="H7" s="309"/>
    </row>
    <row r="8" ht="26.25" customHeight="1" thickTop="1"/>
    <row r="9" spans="1:3" ht="26.25" customHeight="1">
      <c r="A9" s="306" t="s">
        <v>55</v>
      </c>
      <c r="B9" s="306"/>
      <c r="C9" s="306"/>
    </row>
    <row r="10" spans="1:3" ht="26.25" customHeight="1">
      <c r="A10" s="138" t="s">
        <v>85</v>
      </c>
      <c r="B10" s="130">
        <f>+'riepilogo IVA'!$B$13</f>
        <v>26909.84</v>
      </c>
      <c r="C10" s="139"/>
    </row>
    <row r="11" spans="1:3" ht="26.25" customHeight="1">
      <c r="A11" s="138" t="s">
        <v>89</v>
      </c>
      <c r="B11" s="130">
        <f>H4</f>
        <v>0</v>
      </c>
      <c r="C11" s="140"/>
    </row>
    <row r="12" spans="1:3" ht="26.25" customHeight="1">
      <c r="A12" s="138" t="s">
        <v>90</v>
      </c>
      <c r="B12" s="130">
        <f>+'liquidazione 4^ trim.'!G15+'liquidazione 3^ trim.'!G15+'liquidazione 2^ trim.'!G15+'liquidazione 1^ trim.'!G15</f>
        <v>0</v>
      </c>
      <c r="C12" s="140"/>
    </row>
    <row r="13" spans="1:3" ht="26.25" customHeight="1">
      <c r="A13" s="141" t="s">
        <v>86</v>
      </c>
      <c r="B13" s="142"/>
      <c r="C13" s="131">
        <f>B10+B11+B12</f>
        <v>26909.84</v>
      </c>
    </row>
    <row r="14" spans="1:3" ht="26.25" customHeight="1">
      <c r="A14" s="138" t="s">
        <v>88</v>
      </c>
      <c r="B14" s="130">
        <f>-('riepilogo IVA'!$C$14)</f>
        <v>2800.083</v>
      </c>
      <c r="C14" s="143"/>
    </row>
    <row r="15" spans="1:3" ht="26.25" customHeight="1">
      <c r="A15" s="144" t="s">
        <v>87</v>
      </c>
      <c r="B15" s="145"/>
      <c r="C15" s="131">
        <f>C13+B14</f>
        <v>29709.923</v>
      </c>
    </row>
  </sheetData>
  <sheetProtection password="C952" sheet="1" objects="1" scenarios="1"/>
  <mergeCells count="15">
    <mergeCell ref="A1:H1"/>
    <mergeCell ref="A2:A3"/>
    <mergeCell ref="B2:B3"/>
    <mergeCell ref="C2:C3"/>
    <mergeCell ref="D2:E2"/>
    <mergeCell ref="F2:F3"/>
    <mergeCell ref="G2:G3"/>
    <mergeCell ref="H2:H3"/>
    <mergeCell ref="A9:C9"/>
    <mergeCell ref="D4:E4"/>
    <mergeCell ref="A5:B5"/>
    <mergeCell ref="D5:D7"/>
    <mergeCell ref="E5:H7"/>
    <mergeCell ref="A6:B6"/>
    <mergeCell ref="A7:B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&amp;Cvalori positivi al 31/12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18"/>
  </sheetPr>
  <dimension ref="A1:V26"/>
  <sheetViews>
    <sheetView zoomScale="75" zoomScaleNormal="75" zoomScalePageLayoutView="0" workbookViewId="0" topLeftCell="A1">
      <pane xSplit="2" ySplit="5" topLeftCell="C6" activePane="bottomRight" state="frozen"/>
      <selection pane="topLeft" activeCell="D29" sqref="D29:E30"/>
      <selection pane="topRight" activeCell="D29" sqref="D29:E30"/>
      <selection pane="bottomLeft" activeCell="D29" sqref="D29:E30"/>
      <selection pane="bottomRight" activeCell="C27" sqref="C27"/>
    </sheetView>
  </sheetViews>
  <sheetFormatPr defaultColWidth="9.140625" defaultRowHeight="25.5" customHeight="1"/>
  <cols>
    <col min="1" max="14" width="21.7109375" style="55" customWidth="1"/>
    <col min="15" max="15" width="0.13671875" style="106" customWidth="1"/>
    <col min="16" max="16" width="21.7109375" style="106" hidden="1" customWidth="1"/>
    <col min="17" max="22" width="21.7109375" style="55" customWidth="1"/>
    <col min="23" max="28" width="9.140625" style="55" customWidth="1"/>
    <col min="29" max="29" width="0" style="55" hidden="1" customWidth="1"/>
    <col min="30" max="30" width="9.140625" style="55" customWidth="1"/>
    <col min="31" max="31" width="0" style="55" hidden="1" customWidth="1"/>
    <col min="32" max="16384" width="9.140625" style="55" customWidth="1"/>
  </cols>
  <sheetData>
    <row r="1" spans="1:22" ht="25.5" customHeight="1" thickTop="1">
      <c r="A1" s="169" t="s">
        <v>0</v>
      </c>
      <c r="B1" s="114"/>
      <c r="C1" s="169" t="s">
        <v>1</v>
      </c>
      <c r="D1" s="175"/>
      <c r="E1" s="169" t="s">
        <v>32</v>
      </c>
      <c r="F1" s="175"/>
      <c r="G1" s="169" t="s">
        <v>56</v>
      </c>
      <c r="H1" s="175"/>
      <c r="I1" s="169" t="s">
        <v>54</v>
      </c>
      <c r="J1" s="185"/>
      <c r="K1" s="185"/>
      <c r="L1" s="175"/>
      <c r="M1" s="171" t="s">
        <v>2</v>
      </c>
      <c r="N1" s="171"/>
      <c r="O1" s="180" t="s">
        <v>3</v>
      </c>
      <c r="P1" s="180"/>
      <c r="Q1" s="171" t="s">
        <v>60</v>
      </c>
      <c r="R1" s="171"/>
      <c r="S1" s="177" t="s">
        <v>63</v>
      </c>
      <c r="T1" s="185" t="s">
        <v>78</v>
      </c>
      <c r="U1" s="185"/>
      <c r="V1" s="175"/>
    </row>
    <row r="2" spans="1:22" ht="25.5" customHeight="1" thickBot="1">
      <c r="A2" s="170"/>
      <c r="B2" s="115"/>
      <c r="C2" s="170"/>
      <c r="D2" s="176"/>
      <c r="E2" s="170"/>
      <c r="F2" s="176"/>
      <c r="G2" s="170"/>
      <c r="H2" s="176"/>
      <c r="I2" s="170"/>
      <c r="J2" s="186"/>
      <c r="K2" s="186"/>
      <c r="L2" s="176"/>
      <c r="M2" s="172"/>
      <c r="N2" s="172"/>
      <c r="O2" s="181"/>
      <c r="P2" s="181"/>
      <c r="Q2" s="172"/>
      <c r="R2" s="172"/>
      <c r="S2" s="178"/>
      <c r="T2" s="191"/>
      <c r="U2" s="191"/>
      <c r="V2" s="192"/>
    </row>
    <row r="3" spans="1:22" ht="30" customHeight="1" thickBot="1" thickTop="1">
      <c r="A3" s="173" t="s">
        <v>94</v>
      </c>
      <c r="B3" s="174" t="s">
        <v>4</v>
      </c>
      <c r="C3" s="56" t="s">
        <v>33</v>
      </c>
      <c r="D3" s="57">
        <v>0.22</v>
      </c>
      <c r="E3" s="56" t="s">
        <v>33</v>
      </c>
      <c r="F3" s="57">
        <v>0.2</v>
      </c>
      <c r="G3" s="56" t="s">
        <v>33</v>
      </c>
      <c r="H3" s="57">
        <v>0.1</v>
      </c>
      <c r="I3" s="56" t="s">
        <v>33</v>
      </c>
      <c r="J3" s="58">
        <v>0.1</v>
      </c>
      <c r="K3" s="56" t="s">
        <v>33</v>
      </c>
      <c r="L3" s="58">
        <v>0.2</v>
      </c>
      <c r="M3" s="132" t="s">
        <v>33</v>
      </c>
      <c r="N3" s="133">
        <v>0.22</v>
      </c>
      <c r="O3" s="182"/>
      <c r="P3" s="182"/>
      <c r="Q3" s="183" t="s">
        <v>61</v>
      </c>
      <c r="R3" s="183" t="s">
        <v>62</v>
      </c>
      <c r="S3" s="178"/>
      <c r="T3" s="193" t="s">
        <v>57</v>
      </c>
      <c r="U3" s="195" t="s">
        <v>58</v>
      </c>
      <c r="V3" s="195" t="s">
        <v>59</v>
      </c>
    </row>
    <row r="4" spans="1:22" ht="30" customHeight="1" thickBot="1" thickTop="1">
      <c r="A4" s="173"/>
      <c r="B4" s="174"/>
      <c r="C4" s="59" t="s">
        <v>5</v>
      </c>
      <c r="D4" s="60" t="s">
        <v>6</v>
      </c>
      <c r="E4" s="59" t="s">
        <v>5</v>
      </c>
      <c r="F4" s="60" t="s">
        <v>6</v>
      </c>
      <c r="G4" s="59" t="s">
        <v>5</v>
      </c>
      <c r="H4" s="60" t="s">
        <v>6</v>
      </c>
      <c r="I4" s="59" t="s">
        <v>5</v>
      </c>
      <c r="J4" s="60" t="s">
        <v>6</v>
      </c>
      <c r="K4" s="59" t="s">
        <v>5</v>
      </c>
      <c r="L4" s="60" t="s">
        <v>6</v>
      </c>
      <c r="M4" s="59" t="s">
        <v>5</v>
      </c>
      <c r="N4" s="60" t="s">
        <v>6</v>
      </c>
      <c r="O4" s="134" t="s">
        <v>5</v>
      </c>
      <c r="P4" s="134" t="s">
        <v>6</v>
      </c>
      <c r="Q4" s="184"/>
      <c r="R4" s="184"/>
      <c r="S4" s="179"/>
      <c r="T4" s="194"/>
      <c r="U4" s="196"/>
      <c r="V4" s="196"/>
    </row>
    <row r="5" spans="1:22" ht="25.5" customHeight="1" thickBot="1" thickTop="1">
      <c r="A5" s="116"/>
      <c r="B5" s="117"/>
      <c r="C5" s="187" t="s">
        <v>7</v>
      </c>
      <c r="D5" s="187"/>
      <c r="E5" s="187" t="s">
        <v>8</v>
      </c>
      <c r="F5" s="187"/>
      <c r="G5" s="187" t="s">
        <v>9</v>
      </c>
      <c r="H5" s="187"/>
      <c r="I5" s="188" t="s">
        <v>10</v>
      </c>
      <c r="J5" s="189"/>
      <c r="K5" s="189"/>
      <c r="L5" s="190"/>
      <c r="M5" s="187" t="s">
        <v>11</v>
      </c>
      <c r="N5" s="187"/>
      <c r="O5" s="197"/>
      <c r="P5" s="197"/>
      <c r="Q5" s="187" t="s">
        <v>12</v>
      </c>
      <c r="R5" s="187"/>
      <c r="S5" s="61" t="s">
        <v>13</v>
      </c>
      <c r="T5" s="189" t="s">
        <v>65</v>
      </c>
      <c r="U5" s="190"/>
      <c r="V5" s="61" t="s">
        <v>27</v>
      </c>
    </row>
    <row r="6" spans="1:22" ht="25.5" customHeight="1" thickBot="1" thickTop="1">
      <c r="A6" s="200" t="s">
        <v>40</v>
      </c>
      <c r="B6" s="107" t="s">
        <v>14</v>
      </c>
      <c r="C6" s="62"/>
      <c r="D6" s="63">
        <f>ROUND(C6*$D$3,3)</f>
        <v>0</v>
      </c>
      <c r="E6" s="62">
        <v>0</v>
      </c>
      <c r="F6" s="63">
        <f>ROUND(E6*$F$3,3)</f>
        <v>0</v>
      </c>
      <c r="G6" s="62">
        <v>0</v>
      </c>
      <c r="H6" s="63">
        <f>ROUND(G6*$H$3,3)</f>
        <v>0</v>
      </c>
      <c r="I6" s="62">
        <v>0</v>
      </c>
      <c r="J6" s="64">
        <f>ROUND(I6*$J$3,3)</f>
        <v>0</v>
      </c>
      <c r="K6" s="62">
        <v>0</v>
      </c>
      <c r="L6" s="64">
        <f>ROUND(K6*$L$3,3)</f>
        <v>0</v>
      </c>
      <c r="M6" s="62">
        <v>0</v>
      </c>
      <c r="N6" s="63">
        <f>ROUND(M6*$N$3,3)</f>
        <v>0</v>
      </c>
      <c r="O6" s="198">
        <f>M6+K6+I6+G6+E6+C6</f>
        <v>0</v>
      </c>
      <c r="P6" s="135">
        <f>N6+L6+J6+H6+F6+D6</f>
        <v>0</v>
      </c>
      <c r="Q6" s="136">
        <v>0</v>
      </c>
      <c r="R6" s="136">
        <v>0</v>
      </c>
      <c r="S6" s="136">
        <v>0</v>
      </c>
      <c r="T6" s="66">
        <v>0</v>
      </c>
      <c r="U6" s="66">
        <v>0</v>
      </c>
      <c r="V6" s="66">
        <v>0</v>
      </c>
    </row>
    <row r="7" spans="1:22" ht="25.5" customHeight="1" thickBot="1" thickTop="1">
      <c r="A7" s="200"/>
      <c r="B7" s="108" t="s">
        <v>75</v>
      </c>
      <c r="C7" s="67">
        <v>0.5</v>
      </c>
      <c r="D7" s="68">
        <f>ROUND(D6*-C7,3)</f>
        <v>0</v>
      </c>
      <c r="E7" s="67">
        <v>0.1</v>
      </c>
      <c r="F7" s="69">
        <f>ROUND(F6*-E7,3)</f>
        <v>0</v>
      </c>
      <c r="G7" s="67">
        <v>0.5</v>
      </c>
      <c r="H7" s="69">
        <f>ROUND(H6*-G7,3)</f>
        <v>0</v>
      </c>
      <c r="I7" s="67">
        <v>0.5</v>
      </c>
      <c r="J7" s="69">
        <f>ROUND(J6*-I7,3)</f>
        <v>0</v>
      </c>
      <c r="K7" s="67">
        <v>0.5</v>
      </c>
      <c r="L7" s="69">
        <f>ROUND(L6*-K7,3)</f>
        <v>0</v>
      </c>
      <c r="M7" s="70">
        <v>0.1</v>
      </c>
      <c r="N7" s="69">
        <f>ROUND(N6*-M7,3)</f>
        <v>0</v>
      </c>
      <c r="O7" s="198"/>
      <c r="P7" s="135">
        <f aca="true" t="shared" si="0" ref="P7:P13">N7+L7+J7+H7+F7+D7</f>
        <v>0</v>
      </c>
      <c r="Q7" s="73"/>
      <c r="R7" s="73"/>
      <c r="S7" s="73"/>
      <c r="T7" s="74"/>
      <c r="U7" s="75"/>
      <c r="V7" s="75"/>
    </row>
    <row r="8" spans="1:22" ht="25.5" customHeight="1" thickBot="1" thickTop="1">
      <c r="A8" s="200" t="s">
        <v>41</v>
      </c>
      <c r="B8" s="107" t="s">
        <v>14</v>
      </c>
      <c r="C8" s="62">
        <v>409.84</v>
      </c>
      <c r="D8" s="63">
        <f>ROUND(C8*$D$3,3)</f>
        <v>90.165</v>
      </c>
      <c r="E8" s="62">
        <v>0</v>
      </c>
      <c r="F8" s="63">
        <f>ROUND(E8*$F$3,3)</f>
        <v>0</v>
      </c>
      <c r="G8" s="62">
        <v>0</v>
      </c>
      <c r="H8" s="63">
        <f>ROUND(G8*$H$3,3)</f>
        <v>0</v>
      </c>
      <c r="I8" s="62">
        <v>0</v>
      </c>
      <c r="J8" s="64">
        <f>ROUND(I8*$J$3,3)</f>
        <v>0</v>
      </c>
      <c r="K8" s="62">
        <v>0</v>
      </c>
      <c r="L8" s="64">
        <f>ROUND(K8*$L$3,3)</f>
        <v>0</v>
      </c>
      <c r="M8" s="62">
        <v>0</v>
      </c>
      <c r="N8" s="63">
        <f>ROUND(M8*$N$3,3)</f>
        <v>0</v>
      </c>
      <c r="O8" s="198">
        <f>M8+K8+I8+G8+E8+C8</f>
        <v>409.84</v>
      </c>
      <c r="P8" s="135">
        <f t="shared" si="0"/>
        <v>90.165</v>
      </c>
      <c r="Q8" s="136">
        <v>0</v>
      </c>
      <c r="R8" s="136">
        <v>0</v>
      </c>
      <c r="S8" s="136">
        <v>0</v>
      </c>
      <c r="T8" s="66">
        <v>0</v>
      </c>
      <c r="U8" s="66">
        <v>0</v>
      </c>
      <c r="V8" s="66">
        <v>0</v>
      </c>
    </row>
    <row r="9" spans="1:22" ht="25.5" customHeight="1" thickBot="1" thickTop="1">
      <c r="A9" s="200"/>
      <c r="B9" s="108" t="s">
        <v>75</v>
      </c>
      <c r="C9" s="67">
        <v>0.5</v>
      </c>
      <c r="D9" s="68">
        <f>ROUND(D8*-C9,3)</f>
        <v>-45.083</v>
      </c>
      <c r="E9" s="67">
        <v>0.1</v>
      </c>
      <c r="F9" s="69">
        <f>ROUND(F8*-E9,3)</f>
        <v>0</v>
      </c>
      <c r="G9" s="67">
        <v>0.5</v>
      </c>
      <c r="H9" s="69">
        <f>ROUND(H8*-G9,3)</f>
        <v>0</v>
      </c>
      <c r="I9" s="67">
        <v>0.5</v>
      </c>
      <c r="J9" s="69">
        <f>ROUND(J8*-I9,3)</f>
        <v>0</v>
      </c>
      <c r="K9" s="67">
        <v>0.5</v>
      </c>
      <c r="L9" s="69">
        <f>ROUND(L8*-K9,3)</f>
        <v>0</v>
      </c>
      <c r="M9" s="70">
        <v>0.1</v>
      </c>
      <c r="N9" s="69">
        <f>ROUND(N8*-M9,3)</f>
        <v>0</v>
      </c>
      <c r="O9" s="198"/>
      <c r="P9" s="135">
        <f t="shared" si="0"/>
        <v>-45.083</v>
      </c>
      <c r="Q9" s="73"/>
      <c r="R9" s="73"/>
      <c r="S9" s="73"/>
      <c r="T9" s="74"/>
      <c r="U9" s="75"/>
      <c r="V9" s="75"/>
    </row>
    <row r="10" spans="1:22" ht="25.5" customHeight="1" thickBot="1" thickTop="1">
      <c r="A10" s="200" t="s">
        <v>29</v>
      </c>
      <c r="B10" s="107" t="s">
        <v>14</v>
      </c>
      <c r="C10" s="62"/>
      <c r="D10" s="63">
        <f>ROUND(C10*$D$3,3)</f>
        <v>0</v>
      </c>
      <c r="E10" s="62">
        <v>0</v>
      </c>
      <c r="F10" s="63">
        <f>ROUND(E10*$F$3,3)</f>
        <v>0</v>
      </c>
      <c r="G10" s="62">
        <v>0</v>
      </c>
      <c r="H10" s="63">
        <f>ROUND(G10*$H$3,3)</f>
        <v>0</v>
      </c>
      <c r="I10" s="62">
        <v>0</v>
      </c>
      <c r="J10" s="64">
        <f>ROUND(I10*$J$3,3)</f>
        <v>0</v>
      </c>
      <c r="K10" s="62">
        <v>0</v>
      </c>
      <c r="L10" s="64">
        <f>ROUND(K10*$L$3,3)</f>
        <v>0</v>
      </c>
      <c r="M10" s="62">
        <v>0</v>
      </c>
      <c r="N10" s="63">
        <f>ROUND(M10*$N$3,3)</f>
        <v>0</v>
      </c>
      <c r="O10" s="198">
        <f>M10+K10+I10+G10+E10+C10</f>
        <v>0</v>
      </c>
      <c r="P10" s="135">
        <f t="shared" si="0"/>
        <v>0</v>
      </c>
      <c r="Q10" s="136">
        <v>0</v>
      </c>
      <c r="R10" s="136">
        <v>0</v>
      </c>
      <c r="S10" s="136">
        <v>0</v>
      </c>
      <c r="T10" s="66">
        <v>0</v>
      </c>
      <c r="U10" s="66">
        <v>0</v>
      </c>
      <c r="V10" s="66">
        <v>0</v>
      </c>
    </row>
    <row r="11" spans="1:22" ht="25.5" customHeight="1" thickBot="1" thickTop="1">
      <c r="A11" s="200"/>
      <c r="B11" s="108" t="s">
        <v>75</v>
      </c>
      <c r="C11" s="67">
        <v>0.5</v>
      </c>
      <c r="D11" s="68">
        <f>ROUND(D10*-C11,3)</f>
        <v>0</v>
      </c>
      <c r="E11" s="67">
        <v>0.1</v>
      </c>
      <c r="F11" s="69">
        <f>ROUND(F10*-E11,3)</f>
        <v>0</v>
      </c>
      <c r="G11" s="67">
        <v>0.5</v>
      </c>
      <c r="H11" s="69">
        <f>ROUND(H10*-G11,3)</f>
        <v>0</v>
      </c>
      <c r="I11" s="67">
        <v>0.5</v>
      </c>
      <c r="J11" s="69">
        <f>ROUND(J10*-I11,3)</f>
        <v>0</v>
      </c>
      <c r="K11" s="67">
        <v>0.5</v>
      </c>
      <c r="L11" s="69">
        <f>ROUND(L10*-K11,3)</f>
        <v>0</v>
      </c>
      <c r="M11" s="70">
        <v>0.1</v>
      </c>
      <c r="N11" s="69">
        <f>ROUND(N10*-M11,3)</f>
        <v>0</v>
      </c>
      <c r="O11" s="198"/>
      <c r="P11" s="135">
        <f t="shared" si="0"/>
        <v>0</v>
      </c>
      <c r="Q11" s="73"/>
      <c r="R11" s="73"/>
      <c r="S11" s="73"/>
      <c r="T11" s="74"/>
      <c r="U11" s="75"/>
      <c r="V11" s="75"/>
    </row>
    <row r="12" spans="1:22" ht="25.5" customHeight="1" thickBot="1" thickTop="1">
      <c r="A12" s="199" t="s">
        <v>3</v>
      </c>
      <c r="B12" s="107" t="s">
        <v>14</v>
      </c>
      <c r="C12" s="76">
        <f>C6+C8+C10</f>
        <v>409.84</v>
      </c>
      <c r="D12" s="77">
        <f>ROUND(C12*$D$3,3)</f>
        <v>90.165</v>
      </c>
      <c r="E12" s="76">
        <f>E6+E8+E10</f>
        <v>0</v>
      </c>
      <c r="F12" s="77">
        <f>ROUND(E12*$F$3,3)</f>
        <v>0</v>
      </c>
      <c r="G12" s="76">
        <f>SUM(G6+G8+G10)</f>
        <v>0</v>
      </c>
      <c r="H12" s="77">
        <f>ROUND(G12*$H$3,3)</f>
        <v>0</v>
      </c>
      <c r="I12" s="76">
        <f>I10+I8+I6</f>
        <v>0</v>
      </c>
      <c r="J12" s="77">
        <f>J10+J8+J6</f>
        <v>0</v>
      </c>
      <c r="K12" s="76">
        <f>K10+K8+K6</f>
        <v>0</v>
      </c>
      <c r="L12" s="77">
        <f>L10+L8+L6</f>
        <v>0</v>
      </c>
      <c r="M12" s="76">
        <f>SUM(M6+M8+M10)</f>
        <v>0</v>
      </c>
      <c r="N12" s="77">
        <f>N6+N8+N10</f>
        <v>0</v>
      </c>
      <c r="O12" s="198">
        <f>M12+K12+I12+G12+E12+C12</f>
        <v>409.84</v>
      </c>
      <c r="P12" s="135">
        <f t="shared" si="0"/>
        <v>90.165</v>
      </c>
      <c r="Q12" s="79">
        <f>Q6+Q8+Q10</f>
        <v>0</v>
      </c>
      <c r="R12" s="79">
        <f>R6+R8+R10</f>
        <v>0</v>
      </c>
      <c r="S12" s="79">
        <f>S6+S8+S10</f>
        <v>0</v>
      </c>
      <c r="T12" s="80">
        <f>SUM(T6+T8+T10)</f>
        <v>0</v>
      </c>
      <c r="U12" s="81">
        <f>SUM(U6+U8+U10)</f>
        <v>0</v>
      </c>
      <c r="V12" s="81">
        <f>SUM(V6+V8+V10)</f>
        <v>0</v>
      </c>
    </row>
    <row r="13" spans="1:22" ht="25.5" customHeight="1" thickBot="1" thickTop="1">
      <c r="A13" s="199"/>
      <c r="B13" s="108" t="s">
        <v>75</v>
      </c>
      <c r="C13" s="67">
        <v>0.5</v>
      </c>
      <c r="D13" s="82">
        <f>ROUND(D12*-C13,3)</f>
        <v>-45.083</v>
      </c>
      <c r="E13" s="67">
        <v>0.1</v>
      </c>
      <c r="F13" s="82">
        <f>ROUND(F12*-E13,3)</f>
        <v>0</v>
      </c>
      <c r="G13" s="67">
        <v>0.5</v>
      </c>
      <c r="H13" s="82">
        <f>ROUND(H12*-G13,3)</f>
        <v>0</v>
      </c>
      <c r="I13" s="67">
        <v>0.5</v>
      </c>
      <c r="J13" s="28">
        <f>J11+J9+J7</f>
        <v>0</v>
      </c>
      <c r="K13" s="67">
        <v>0.5</v>
      </c>
      <c r="L13" s="28">
        <f>L11+L9+L7</f>
        <v>0</v>
      </c>
      <c r="M13" s="70">
        <v>0.5</v>
      </c>
      <c r="N13" s="82">
        <f>N7+N9+N11</f>
        <v>0</v>
      </c>
      <c r="O13" s="198"/>
      <c r="P13" s="135">
        <f t="shared" si="0"/>
        <v>-45.083</v>
      </c>
      <c r="Q13" s="113"/>
      <c r="R13" s="113"/>
      <c r="S13" s="113"/>
      <c r="T13" s="71"/>
      <c r="U13" s="72"/>
      <c r="V13" s="72"/>
    </row>
    <row r="14" spans="1:22" ht="25.5" customHeight="1" thickTop="1">
      <c r="A14" s="83"/>
      <c r="B14" s="84"/>
      <c r="C14" s="85"/>
      <c r="D14" s="86"/>
      <c r="E14" s="87"/>
      <c r="F14" s="88"/>
      <c r="G14" s="89"/>
      <c r="H14" s="88"/>
      <c r="I14" s="90"/>
      <c r="J14" s="91"/>
      <c r="K14" s="90"/>
      <c r="L14" s="91"/>
      <c r="M14" s="92"/>
      <c r="N14" s="92"/>
      <c r="O14" s="93"/>
      <c r="P14" s="93"/>
      <c r="Q14" s="92"/>
      <c r="R14" s="92"/>
      <c r="S14" s="92"/>
      <c r="T14" s="92"/>
      <c r="U14" s="92"/>
      <c r="V14" s="92"/>
    </row>
    <row r="15" spans="11:16" s="94" customFormat="1" ht="25.5" customHeight="1">
      <c r="K15" s="95"/>
      <c r="O15" s="96"/>
      <c r="P15" s="96"/>
    </row>
    <row r="16" spans="11:16" s="94" customFormat="1" ht="25.5" customHeight="1">
      <c r="K16" s="95"/>
      <c r="O16" s="96"/>
      <c r="P16" s="96"/>
    </row>
    <row r="17" spans="10:16" s="94" customFormat="1" ht="25.5" customHeight="1">
      <c r="J17" s="97"/>
      <c r="K17" s="98"/>
      <c r="L17" s="97"/>
      <c r="O17" s="96"/>
      <c r="P17" s="96"/>
    </row>
    <row r="18" spans="10:16" s="94" customFormat="1" ht="25.5" customHeight="1">
      <c r="J18" s="97"/>
      <c r="K18" s="98"/>
      <c r="L18" s="97"/>
      <c r="O18" s="96"/>
      <c r="P18" s="96"/>
    </row>
    <row r="19" spans="10:16" s="94" customFormat="1" ht="25.5" customHeight="1">
      <c r="J19" s="97"/>
      <c r="K19" s="99"/>
      <c r="L19" s="97"/>
      <c r="O19" s="96"/>
      <c r="P19" s="96"/>
    </row>
    <row r="20" spans="10:16" s="94" customFormat="1" ht="25.5" customHeight="1">
      <c r="J20" s="97"/>
      <c r="K20" s="100"/>
      <c r="L20" s="97"/>
      <c r="O20" s="96"/>
      <c r="P20" s="96"/>
    </row>
    <row r="21" spans="10:16" s="94" customFormat="1" ht="25.5" customHeight="1">
      <c r="J21" s="97"/>
      <c r="K21" s="101"/>
      <c r="L21" s="97"/>
      <c r="O21" s="96"/>
      <c r="P21" s="96"/>
    </row>
    <row r="22" spans="11:16" s="94" customFormat="1" ht="25.5" customHeight="1" thickBot="1">
      <c r="K22" s="102"/>
      <c r="O22" s="96"/>
      <c r="P22" s="96"/>
    </row>
    <row r="23" spans="11:16" s="94" customFormat="1" ht="25.5" customHeight="1" thickBot="1" thickTop="1">
      <c r="K23" s="103"/>
      <c r="O23" s="96"/>
      <c r="P23" s="96"/>
    </row>
    <row r="24" spans="15:16" s="94" customFormat="1" ht="25.5" customHeight="1" thickBot="1" thickTop="1">
      <c r="O24" s="96"/>
      <c r="P24" s="96"/>
    </row>
    <row r="25" spans="11:16" s="94" customFormat="1" ht="25.5" customHeight="1" thickTop="1">
      <c r="K25" s="104"/>
      <c r="O25" s="96"/>
      <c r="P25" s="96"/>
    </row>
    <row r="26" spans="11:16" s="94" customFormat="1" ht="25.5" customHeight="1">
      <c r="K26" s="105"/>
      <c r="O26" s="96"/>
      <c r="P26" s="96"/>
    </row>
  </sheetData>
  <sheetProtection/>
  <mergeCells count="33">
    <mergeCell ref="O10:O11"/>
    <mergeCell ref="O6:O7"/>
    <mergeCell ref="O8:O9"/>
    <mergeCell ref="A12:A13"/>
    <mergeCell ref="O12:O13"/>
    <mergeCell ref="T5:U5"/>
    <mergeCell ref="A6:A7"/>
    <mergeCell ref="A8:A9"/>
    <mergeCell ref="A10:A11"/>
    <mergeCell ref="G5:H5"/>
    <mergeCell ref="C5:D5"/>
    <mergeCell ref="E5:F5"/>
    <mergeCell ref="I5:L5"/>
    <mergeCell ref="Q5:R5"/>
    <mergeCell ref="M5:N5"/>
    <mergeCell ref="T1:V2"/>
    <mergeCell ref="T3:T4"/>
    <mergeCell ref="U3:U4"/>
    <mergeCell ref="O5:P5"/>
    <mergeCell ref="V3:V4"/>
    <mergeCell ref="S1:S4"/>
    <mergeCell ref="O1:P3"/>
    <mergeCell ref="Q1:R2"/>
    <mergeCell ref="Q3:Q4"/>
    <mergeCell ref="R3:R4"/>
    <mergeCell ref="G1:H2"/>
    <mergeCell ref="I1:L2"/>
    <mergeCell ref="A1:A2"/>
    <mergeCell ref="M1:N2"/>
    <mergeCell ref="A3:A4"/>
    <mergeCell ref="B3:B4"/>
    <mergeCell ref="C1:D2"/>
    <mergeCell ref="E1:F2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3"/>
  <headerFooter alignWithMargins="0">
    <oddHeader>&amp;C1^ TRIMESTRE</oddHeader>
    <oddFooter>&amp;CPagina &amp;P di &amp;N</oddFooter>
  </headerFooter>
  <colBreaks count="2" manualBreakCount="2">
    <brk id="8" max="12" man="1"/>
    <brk id="16" max="1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18"/>
  </sheetPr>
  <dimension ref="A1:H21"/>
  <sheetViews>
    <sheetView zoomScale="75" zoomScaleNormal="75" zoomScalePageLayoutView="0" workbookViewId="0" topLeftCell="A1">
      <selection activeCell="A4" sqref="A4:A6"/>
    </sheetView>
  </sheetViews>
  <sheetFormatPr defaultColWidth="21.7109375" defaultRowHeight="30" customHeight="1"/>
  <cols>
    <col min="1" max="1" width="21.7109375" style="54" customWidth="1"/>
    <col min="2" max="16384" width="21.7109375" style="52" customWidth="1"/>
  </cols>
  <sheetData>
    <row r="1" spans="1:8" ht="34.5" customHeight="1" thickTop="1">
      <c r="A1" s="229" t="s">
        <v>42</v>
      </c>
      <c r="B1" s="230"/>
      <c r="C1" s="230"/>
      <c r="D1" s="230"/>
      <c r="E1" s="230"/>
      <c r="F1" s="230"/>
      <c r="G1" s="230"/>
      <c r="H1" s="231"/>
    </row>
    <row r="2" spans="1:8" ht="34.5" customHeight="1" thickBot="1">
      <c r="A2" s="232"/>
      <c r="B2" s="233"/>
      <c r="C2" s="233"/>
      <c r="D2" s="233"/>
      <c r="E2" s="233"/>
      <c r="F2" s="233"/>
      <c r="G2" s="233"/>
      <c r="H2" s="234"/>
    </row>
    <row r="3" spans="1:8" ht="34.5" customHeight="1" thickBot="1" thickTop="1">
      <c r="A3" s="120"/>
      <c r="B3" s="121"/>
      <c r="C3" s="121"/>
      <c r="D3" s="121"/>
      <c r="E3" s="121"/>
      <c r="F3" s="121"/>
      <c r="G3" s="121"/>
      <c r="H3" s="122"/>
    </row>
    <row r="4" spans="1:8" ht="34.5" customHeight="1" thickBot="1" thickTop="1">
      <c r="A4" s="206" t="s">
        <v>94</v>
      </c>
      <c r="B4" s="209" t="s">
        <v>38</v>
      </c>
      <c r="C4" s="210"/>
      <c r="D4" s="210"/>
      <c r="E4" s="211" t="s">
        <v>35</v>
      </c>
      <c r="F4" s="212"/>
      <c r="G4" s="212"/>
      <c r="H4" s="213"/>
    </row>
    <row r="5" spans="1:8" ht="34.5" customHeight="1" thickBot="1" thickTop="1">
      <c r="A5" s="207"/>
      <c r="B5" s="214" t="s">
        <v>39</v>
      </c>
      <c r="C5" s="216" t="s">
        <v>6</v>
      </c>
      <c r="D5" s="214" t="s">
        <v>68</v>
      </c>
      <c r="E5" s="238" t="s">
        <v>34</v>
      </c>
      <c r="F5" s="239"/>
      <c r="G5" s="238" t="s">
        <v>15</v>
      </c>
      <c r="H5" s="239"/>
    </row>
    <row r="6" spans="1:8" ht="34.5" customHeight="1" thickBot="1" thickTop="1">
      <c r="A6" s="208"/>
      <c r="B6" s="215"/>
      <c r="C6" s="217"/>
      <c r="D6" s="215"/>
      <c r="E6" s="240"/>
      <c r="F6" s="241"/>
      <c r="G6" s="29" t="s">
        <v>16</v>
      </c>
      <c r="H6" s="30"/>
    </row>
    <row r="7" spans="1:8" ht="34.5" customHeight="1" thickBot="1" thickTop="1">
      <c r="A7" s="31" t="s">
        <v>40</v>
      </c>
      <c r="B7" s="32">
        <f>'1^ trim.'!$O$6</f>
        <v>0</v>
      </c>
      <c r="C7" s="33">
        <f>'1^ trim.'!$P$6</f>
        <v>0</v>
      </c>
      <c r="D7" s="34">
        <f>'1^ trim.'!$P$7</f>
        <v>0</v>
      </c>
      <c r="E7" s="35" t="s">
        <v>66</v>
      </c>
      <c r="F7" s="36">
        <f>C10</f>
        <v>90.165</v>
      </c>
      <c r="G7" s="29" t="s">
        <v>17</v>
      </c>
      <c r="H7" s="37"/>
    </row>
    <row r="8" spans="1:8" ht="34.5" customHeight="1" thickBot="1" thickTop="1">
      <c r="A8" s="31" t="s">
        <v>41</v>
      </c>
      <c r="B8" s="32">
        <f>'1^ trim.'!$O$8</f>
        <v>409.84</v>
      </c>
      <c r="C8" s="33">
        <f>'1^ trim.'!$P$8</f>
        <v>90.165</v>
      </c>
      <c r="D8" s="34">
        <f>'1^ trim.'!$P$9</f>
        <v>-45.083</v>
      </c>
      <c r="E8" s="38" t="s">
        <v>67</v>
      </c>
      <c r="F8" s="39">
        <f>D10</f>
        <v>-45.083</v>
      </c>
      <c r="G8" s="29" t="s">
        <v>18</v>
      </c>
      <c r="H8" s="40"/>
    </row>
    <row r="9" spans="1:8" ht="34.5" customHeight="1" thickBot="1" thickTop="1">
      <c r="A9" s="31" t="s">
        <v>29</v>
      </c>
      <c r="B9" s="32">
        <f>'1^ trim.'!$O$10</f>
        <v>0</v>
      </c>
      <c r="C9" s="33">
        <f>'1^ trim.'!$P$10</f>
        <v>0</v>
      </c>
      <c r="D9" s="34">
        <f>'1^ trim.'!$P$11</f>
        <v>0</v>
      </c>
      <c r="E9" s="41" t="s">
        <v>74</v>
      </c>
      <c r="F9" s="42">
        <f>F7+F8</f>
        <v>45.08200000000001</v>
      </c>
      <c r="G9" s="43" t="s">
        <v>19</v>
      </c>
      <c r="H9" s="44"/>
    </row>
    <row r="10" spans="1:8" ht="34.5" customHeight="1" thickBot="1" thickTop="1">
      <c r="A10" s="45" t="s">
        <v>3</v>
      </c>
      <c r="B10" s="46">
        <f>'1^ trim.'!$O$12</f>
        <v>409.84</v>
      </c>
      <c r="C10" s="47">
        <f>'1^ trim.'!$P$12</f>
        <v>90.165</v>
      </c>
      <c r="D10" s="48">
        <f>'1^ trim.'!$P$13</f>
        <v>-45.083</v>
      </c>
      <c r="E10" s="53" t="s">
        <v>20</v>
      </c>
      <c r="F10" s="242"/>
      <c r="G10" s="243"/>
      <c r="H10" s="244"/>
    </row>
    <row r="11" spans="1:8" ht="34.5" customHeight="1" thickBot="1" thickTop="1">
      <c r="A11" s="235"/>
      <c r="B11" s="236"/>
      <c r="C11" s="236"/>
      <c r="D11" s="236"/>
      <c r="E11" s="236"/>
      <c r="F11" s="236"/>
      <c r="G11" s="236"/>
      <c r="H11" s="237"/>
    </row>
    <row r="12" spans="1:8" ht="34.5" customHeight="1" thickBot="1" thickTop="1">
      <c r="A12" s="219" t="s">
        <v>73</v>
      </c>
      <c r="B12" s="220"/>
      <c r="C12" s="220"/>
      <c r="D12" s="220"/>
      <c r="E12" s="220"/>
      <c r="F12" s="220"/>
      <c r="G12" s="220"/>
      <c r="H12" s="221"/>
    </row>
    <row r="13" spans="1:8" ht="34.5" customHeight="1" thickBot="1" thickTop="1">
      <c r="A13" s="202" t="s">
        <v>1</v>
      </c>
      <c r="B13" s="202" t="s">
        <v>32</v>
      </c>
      <c r="C13" s="202" t="s">
        <v>56</v>
      </c>
      <c r="D13" s="228" t="s">
        <v>54</v>
      </c>
      <c r="E13" s="228"/>
      <c r="F13" s="202" t="s">
        <v>2</v>
      </c>
      <c r="G13" s="202" t="s">
        <v>69</v>
      </c>
      <c r="H13" s="202" t="s">
        <v>37</v>
      </c>
    </row>
    <row r="14" spans="1:8" ht="34.5" customHeight="1" thickBot="1" thickTop="1">
      <c r="A14" s="203"/>
      <c r="B14" s="203"/>
      <c r="C14" s="203"/>
      <c r="D14" s="118">
        <f>'1^ trim.'!$I$12</f>
        <v>0</v>
      </c>
      <c r="E14" s="118">
        <f>'1^ trim.'!$K$12</f>
        <v>0</v>
      </c>
      <c r="F14" s="203"/>
      <c r="G14" s="203"/>
      <c r="H14" s="203"/>
    </row>
    <row r="15" spans="1:8" ht="34.5" customHeight="1" thickBot="1" thickTop="1">
      <c r="A15" s="51">
        <f>'1^ trim.'!$C$12</f>
        <v>409.84</v>
      </c>
      <c r="B15" s="51">
        <f>'1^ trim.'!$E$12</f>
        <v>0</v>
      </c>
      <c r="C15" s="51">
        <f>'1^ trim.'!$G$12</f>
        <v>0</v>
      </c>
      <c r="D15" s="201">
        <f>D14+E14</f>
        <v>0</v>
      </c>
      <c r="E15" s="201"/>
      <c r="F15" s="51">
        <f>'1^ trim.'!$M$12</f>
        <v>0</v>
      </c>
      <c r="G15" s="51">
        <f>'1^ trim.'!$U$12</f>
        <v>0</v>
      </c>
      <c r="H15" s="51">
        <f>'1^ trim.'!Q12+'1^ trim.'!R12+'1^ trim.'!S12</f>
        <v>0</v>
      </c>
    </row>
    <row r="16" spans="1:8" ht="34.5" customHeight="1" thickBot="1" thickTop="1">
      <c r="A16" s="204" t="s">
        <v>71</v>
      </c>
      <c r="B16" s="205"/>
      <c r="C16" s="119">
        <f>A15+B15+C15+D15+F15+G15+H15</f>
        <v>409.84</v>
      </c>
      <c r="D16" s="222" t="s">
        <v>20</v>
      </c>
      <c r="E16" s="225"/>
      <c r="F16" s="225"/>
      <c r="G16" s="225"/>
      <c r="H16" s="225"/>
    </row>
    <row r="17" spans="1:8" ht="34.5" customHeight="1" thickBot="1" thickTop="1">
      <c r="A17" s="218" t="s">
        <v>72</v>
      </c>
      <c r="B17" s="218"/>
      <c r="C17" s="49">
        <f>-F8</f>
        <v>45.083</v>
      </c>
      <c r="D17" s="223"/>
      <c r="E17" s="226"/>
      <c r="F17" s="226"/>
      <c r="G17" s="226"/>
      <c r="H17" s="226"/>
    </row>
    <row r="18" spans="1:8" ht="34.5" customHeight="1" thickBot="1" thickTop="1">
      <c r="A18" s="218" t="s">
        <v>70</v>
      </c>
      <c r="B18" s="218"/>
      <c r="C18" s="50">
        <f>C16+C17</f>
        <v>454.923</v>
      </c>
      <c r="D18" s="224"/>
      <c r="E18" s="227"/>
      <c r="F18" s="227"/>
      <c r="G18" s="227"/>
      <c r="H18" s="227"/>
    </row>
    <row r="19" ht="30" customHeight="1" thickTop="1"/>
    <row r="21" ht="30" customHeight="1">
      <c r="B21" s="54"/>
    </row>
  </sheetData>
  <sheetProtection/>
  <mergeCells count="25">
    <mergeCell ref="D5:D6"/>
    <mergeCell ref="A13:A14"/>
    <mergeCell ref="B13:B14"/>
    <mergeCell ref="A17:B17"/>
    <mergeCell ref="A1:H2"/>
    <mergeCell ref="A11:H11"/>
    <mergeCell ref="E5:F6"/>
    <mergeCell ref="G5:H5"/>
    <mergeCell ref="F10:H10"/>
    <mergeCell ref="A18:B18"/>
    <mergeCell ref="A12:H12"/>
    <mergeCell ref="D16:D18"/>
    <mergeCell ref="E16:H18"/>
    <mergeCell ref="D13:E13"/>
    <mergeCell ref="H13:H14"/>
    <mergeCell ref="D15:E15"/>
    <mergeCell ref="F13:F14"/>
    <mergeCell ref="G13:G14"/>
    <mergeCell ref="C13:C14"/>
    <mergeCell ref="A16:B16"/>
    <mergeCell ref="A4:A6"/>
    <mergeCell ref="B4:D4"/>
    <mergeCell ref="E4:H4"/>
    <mergeCell ref="B5:B6"/>
    <mergeCell ref="C5:C6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3" r:id="rId3"/>
  <headerFooter alignWithMargins="0">
    <oddFooter>&amp;Cliquidazione IVA 1^ trimestre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14"/>
  </sheetPr>
  <dimension ref="A1:V26"/>
  <sheetViews>
    <sheetView zoomScale="75" zoomScaleNormal="75" zoomScalePageLayoutView="0" workbookViewId="0" topLeftCell="A1">
      <pane xSplit="2" ySplit="5" topLeftCell="G6" activePane="bottomRight" state="frozen"/>
      <selection pane="topLeft" activeCell="D29" sqref="D29:E30"/>
      <selection pane="topRight" activeCell="D29" sqref="D29:E30"/>
      <selection pane="bottomLeft" activeCell="D29" sqref="D29:E30"/>
      <selection pane="bottomRight" activeCell="D29" sqref="D29:E30"/>
    </sheetView>
  </sheetViews>
  <sheetFormatPr defaultColWidth="9.140625" defaultRowHeight="25.5" customHeight="1"/>
  <cols>
    <col min="1" max="14" width="21.7109375" style="55" customWidth="1"/>
    <col min="15" max="16" width="21.7109375" style="106" hidden="1" customWidth="1"/>
    <col min="17" max="22" width="21.7109375" style="55" customWidth="1"/>
    <col min="23" max="28" width="9.140625" style="55" customWidth="1"/>
    <col min="29" max="29" width="0" style="55" hidden="1" customWidth="1"/>
    <col min="30" max="30" width="9.140625" style="55" customWidth="1"/>
    <col min="31" max="31" width="0" style="55" hidden="1" customWidth="1"/>
    <col min="32" max="16384" width="9.140625" style="55" customWidth="1"/>
  </cols>
  <sheetData>
    <row r="1" spans="1:22" ht="25.5" customHeight="1" thickTop="1">
      <c r="A1" s="169" t="s">
        <v>0</v>
      </c>
      <c r="B1" s="114"/>
      <c r="C1" s="169" t="s">
        <v>1</v>
      </c>
      <c r="D1" s="175"/>
      <c r="E1" s="169" t="s">
        <v>32</v>
      </c>
      <c r="F1" s="175"/>
      <c r="G1" s="169" t="s">
        <v>56</v>
      </c>
      <c r="H1" s="175"/>
      <c r="I1" s="169" t="s">
        <v>54</v>
      </c>
      <c r="J1" s="185"/>
      <c r="K1" s="185"/>
      <c r="L1" s="175"/>
      <c r="M1" s="169" t="s">
        <v>2</v>
      </c>
      <c r="N1" s="175"/>
      <c r="O1" s="249" t="s">
        <v>3</v>
      </c>
      <c r="P1" s="250"/>
      <c r="Q1" s="171" t="s">
        <v>60</v>
      </c>
      <c r="R1" s="171"/>
      <c r="S1" s="177" t="s">
        <v>63</v>
      </c>
      <c r="T1" s="185" t="s">
        <v>78</v>
      </c>
      <c r="U1" s="185"/>
      <c r="V1" s="175"/>
    </row>
    <row r="2" spans="1:22" ht="25.5" customHeight="1" thickBot="1">
      <c r="A2" s="170"/>
      <c r="B2" s="115"/>
      <c r="C2" s="170"/>
      <c r="D2" s="176"/>
      <c r="E2" s="170"/>
      <c r="F2" s="176"/>
      <c r="G2" s="170"/>
      <c r="H2" s="176"/>
      <c r="I2" s="170"/>
      <c r="J2" s="186"/>
      <c r="K2" s="186"/>
      <c r="L2" s="176"/>
      <c r="M2" s="170"/>
      <c r="N2" s="176"/>
      <c r="O2" s="251"/>
      <c r="P2" s="252"/>
      <c r="Q2" s="172"/>
      <c r="R2" s="172"/>
      <c r="S2" s="178"/>
      <c r="T2" s="191"/>
      <c r="U2" s="191"/>
      <c r="V2" s="192"/>
    </row>
    <row r="3" spans="1:22" ht="30" customHeight="1" thickBot="1" thickTop="1">
      <c r="A3" s="173" t="s">
        <v>94</v>
      </c>
      <c r="B3" s="174" t="s">
        <v>4</v>
      </c>
      <c r="C3" s="56" t="s">
        <v>33</v>
      </c>
      <c r="D3" s="57">
        <v>0.2</v>
      </c>
      <c r="E3" s="56" t="s">
        <v>33</v>
      </c>
      <c r="F3" s="57">
        <v>0.2</v>
      </c>
      <c r="G3" s="56" t="s">
        <v>33</v>
      </c>
      <c r="H3" s="57">
        <v>0.1</v>
      </c>
      <c r="I3" s="56" t="s">
        <v>33</v>
      </c>
      <c r="J3" s="58">
        <v>0.1</v>
      </c>
      <c r="K3" s="56" t="s">
        <v>33</v>
      </c>
      <c r="L3" s="58">
        <v>0.2</v>
      </c>
      <c r="M3" s="132" t="s">
        <v>33</v>
      </c>
      <c r="N3" s="133">
        <v>0.2</v>
      </c>
      <c r="O3" s="253"/>
      <c r="P3" s="254"/>
      <c r="Q3" s="183" t="s">
        <v>61</v>
      </c>
      <c r="R3" s="183" t="s">
        <v>62</v>
      </c>
      <c r="S3" s="178"/>
      <c r="T3" s="193" t="s">
        <v>57</v>
      </c>
      <c r="U3" s="195" t="s">
        <v>58</v>
      </c>
      <c r="V3" s="195" t="s">
        <v>59</v>
      </c>
    </row>
    <row r="4" spans="1:22" ht="30" customHeight="1" thickBot="1" thickTop="1">
      <c r="A4" s="173"/>
      <c r="B4" s="174"/>
      <c r="C4" s="59" t="s">
        <v>5</v>
      </c>
      <c r="D4" s="60" t="s">
        <v>6</v>
      </c>
      <c r="E4" s="59" t="s">
        <v>5</v>
      </c>
      <c r="F4" s="60" t="s">
        <v>6</v>
      </c>
      <c r="G4" s="59" t="s">
        <v>5</v>
      </c>
      <c r="H4" s="60" t="s">
        <v>6</v>
      </c>
      <c r="I4" s="59" t="s">
        <v>5</v>
      </c>
      <c r="J4" s="60" t="s">
        <v>6</v>
      </c>
      <c r="K4" s="59" t="s">
        <v>5</v>
      </c>
      <c r="L4" s="60" t="s">
        <v>6</v>
      </c>
      <c r="M4" s="59" t="s">
        <v>5</v>
      </c>
      <c r="N4" s="60" t="s">
        <v>6</v>
      </c>
      <c r="O4" s="134" t="s">
        <v>5</v>
      </c>
      <c r="P4" s="134" t="s">
        <v>6</v>
      </c>
      <c r="Q4" s="184"/>
      <c r="R4" s="184"/>
      <c r="S4" s="179"/>
      <c r="T4" s="194"/>
      <c r="U4" s="196"/>
      <c r="V4" s="196"/>
    </row>
    <row r="5" spans="1:22" ht="25.5" customHeight="1" thickBot="1" thickTop="1">
      <c r="A5" s="116"/>
      <c r="B5" s="117"/>
      <c r="C5" s="187" t="s">
        <v>7</v>
      </c>
      <c r="D5" s="187"/>
      <c r="E5" s="187" t="s">
        <v>8</v>
      </c>
      <c r="F5" s="187"/>
      <c r="G5" s="187" t="s">
        <v>9</v>
      </c>
      <c r="H5" s="187"/>
      <c r="I5" s="188" t="s">
        <v>10</v>
      </c>
      <c r="J5" s="189"/>
      <c r="K5" s="189"/>
      <c r="L5" s="190"/>
      <c r="M5" s="188" t="s">
        <v>11</v>
      </c>
      <c r="N5" s="190"/>
      <c r="O5" s="245"/>
      <c r="P5" s="246"/>
      <c r="Q5" s="187" t="s">
        <v>12</v>
      </c>
      <c r="R5" s="187"/>
      <c r="S5" s="61" t="s">
        <v>13</v>
      </c>
      <c r="T5" s="189" t="s">
        <v>65</v>
      </c>
      <c r="U5" s="190"/>
      <c r="V5" s="61" t="s">
        <v>27</v>
      </c>
    </row>
    <row r="6" spans="1:22" ht="25.5" customHeight="1" thickBot="1" thickTop="1">
      <c r="A6" s="200" t="s">
        <v>30</v>
      </c>
      <c r="B6" s="107" t="s">
        <v>14</v>
      </c>
      <c r="C6" s="62">
        <v>0</v>
      </c>
      <c r="D6" s="63">
        <f>ROUND(C6*$D$3,3)</f>
        <v>0</v>
      </c>
      <c r="E6" s="62">
        <v>0</v>
      </c>
      <c r="F6" s="63">
        <f>ROUND(E6*$F$3,3)</f>
        <v>0</v>
      </c>
      <c r="G6" s="62">
        <v>500</v>
      </c>
      <c r="H6" s="63">
        <f>ROUND(G6*$H$3,3)</f>
        <v>50</v>
      </c>
      <c r="I6" s="62">
        <v>0</v>
      </c>
      <c r="J6" s="64">
        <f>ROUND(I6*$J$3,3)</f>
        <v>0</v>
      </c>
      <c r="K6" s="62">
        <v>0</v>
      </c>
      <c r="L6" s="64">
        <f>ROUND(K6*$L$3,3)</f>
        <v>0</v>
      </c>
      <c r="M6" s="62">
        <v>0</v>
      </c>
      <c r="N6" s="63">
        <f>ROUND(M6*$N$3,3)</f>
        <v>0</v>
      </c>
      <c r="O6" s="247">
        <f>M6+K6+I6+G6+E6+C6</f>
        <v>500</v>
      </c>
      <c r="P6" s="135">
        <f>N6+L6+J6+H6+F6+D6</f>
        <v>50</v>
      </c>
      <c r="Q6" s="136">
        <v>0</v>
      </c>
      <c r="R6" s="136">
        <v>0</v>
      </c>
      <c r="S6" s="136">
        <v>0</v>
      </c>
      <c r="T6" s="66">
        <v>0</v>
      </c>
      <c r="U6" s="66">
        <v>0</v>
      </c>
      <c r="V6" s="66">
        <v>0</v>
      </c>
    </row>
    <row r="7" spans="1:22" ht="25.5" customHeight="1" thickBot="1" thickTop="1">
      <c r="A7" s="200"/>
      <c r="B7" s="108" t="s">
        <v>75</v>
      </c>
      <c r="C7" s="67">
        <v>0.5</v>
      </c>
      <c r="D7" s="68">
        <f>ROUND(D6*-C7,3)</f>
        <v>0</v>
      </c>
      <c r="E7" s="67">
        <v>0.1</v>
      </c>
      <c r="F7" s="69">
        <f>ROUND(F6*-E7,3)</f>
        <v>0</v>
      </c>
      <c r="G7" s="67">
        <v>0.5</v>
      </c>
      <c r="H7" s="69">
        <f>ROUND(H6*-G7,3)</f>
        <v>-25</v>
      </c>
      <c r="I7" s="70">
        <v>0.5</v>
      </c>
      <c r="J7" s="69">
        <f>ROUND(J6*-I7,3)</f>
        <v>0</v>
      </c>
      <c r="K7" s="70">
        <v>0.5</v>
      </c>
      <c r="L7" s="69">
        <f>ROUND(L6*-K7,3)</f>
        <v>0</v>
      </c>
      <c r="M7" s="70">
        <v>0.5</v>
      </c>
      <c r="N7" s="69">
        <f>ROUND(N6*-M7,3)</f>
        <v>0</v>
      </c>
      <c r="O7" s="248"/>
      <c r="P7" s="135">
        <f aca="true" t="shared" si="0" ref="P7:P13">N7+L7+J7+H7+F7+D7</f>
        <v>-25</v>
      </c>
      <c r="Q7" s="73"/>
      <c r="R7" s="73"/>
      <c r="S7" s="73"/>
      <c r="T7" s="74"/>
      <c r="U7" s="75"/>
      <c r="V7" s="75"/>
    </row>
    <row r="8" spans="1:22" ht="25.5" customHeight="1" thickBot="1" thickTop="1">
      <c r="A8" s="200" t="s">
        <v>31</v>
      </c>
      <c r="B8" s="107" t="s">
        <v>14</v>
      </c>
      <c r="C8" s="62">
        <v>0</v>
      </c>
      <c r="D8" s="63">
        <f>ROUND(C8*$D$3,3)</f>
        <v>0</v>
      </c>
      <c r="E8" s="62">
        <v>0</v>
      </c>
      <c r="F8" s="63">
        <f>ROUND(E8*$F$3,3)</f>
        <v>0</v>
      </c>
      <c r="G8" s="62">
        <v>0</v>
      </c>
      <c r="H8" s="63">
        <f>ROUND(G8*$H$3,3)</f>
        <v>0</v>
      </c>
      <c r="I8" s="62">
        <v>0</v>
      </c>
      <c r="J8" s="64">
        <f>ROUND(I8*$J$3,3)</f>
        <v>0</v>
      </c>
      <c r="K8" s="62">
        <v>0</v>
      </c>
      <c r="L8" s="64">
        <f>ROUND(K8*$L$3,3)</f>
        <v>0</v>
      </c>
      <c r="M8" s="62">
        <v>0</v>
      </c>
      <c r="N8" s="63">
        <f>ROUND(M8*$N$3,3)</f>
        <v>0</v>
      </c>
      <c r="O8" s="247">
        <f>M8+K8+I8+G8+E8+C8</f>
        <v>0</v>
      </c>
      <c r="P8" s="135">
        <f t="shared" si="0"/>
        <v>0</v>
      </c>
      <c r="Q8" s="136">
        <v>0</v>
      </c>
      <c r="R8" s="136">
        <v>0</v>
      </c>
      <c r="S8" s="136">
        <v>0</v>
      </c>
      <c r="T8" s="66">
        <v>0</v>
      </c>
      <c r="U8" s="66">
        <v>0</v>
      </c>
      <c r="V8" s="66">
        <v>0</v>
      </c>
    </row>
    <row r="9" spans="1:22" ht="25.5" customHeight="1" thickBot="1" thickTop="1">
      <c r="A9" s="200"/>
      <c r="B9" s="108" t="s">
        <v>75</v>
      </c>
      <c r="C9" s="67">
        <v>0.5</v>
      </c>
      <c r="D9" s="68">
        <f>ROUND(D8*-C9,3)</f>
        <v>0</v>
      </c>
      <c r="E9" s="67">
        <v>0.1</v>
      </c>
      <c r="F9" s="69">
        <f>ROUND(F8*-E9,3)</f>
        <v>0</v>
      </c>
      <c r="G9" s="67">
        <v>0.5</v>
      </c>
      <c r="H9" s="69">
        <f>ROUND(H8*-G9,3)</f>
        <v>0</v>
      </c>
      <c r="I9" s="70">
        <v>0.5</v>
      </c>
      <c r="J9" s="69">
        <f>ROUND(J8*-I9,3)</f>
        <v>0</v>
      </c>
      <c r="K9" s="70">
        <v>0.5</v>
      </c>
      <c r="L9" s="69">
        <f>ROUND(L8*-K9,3)</f>
        <v>0</v>
      </c>
      <c r="M9" s="70">
        <v>0.5</v>
      </c>
      <c r="N9" s="69">
        <f>ROUND(N8*-M9,3)</f>
        <v>0</v>
      </c>
      <c r="O9" s="248"/>
      <c r="P9" s="135">
        <f t="shared" si="0"/>
        <v>0</v>
      </c>
      <c r="Q9" s="73"/>
      <c r="R9" s="73"/>
      <c r="S9" s="73"/>
      <c r="T9" s="74"/>
      <c r="U9" s="75"/>
      <c r="V9" s="75"/>
    </row>
    <row r="10" spans="1:22" ht="25.5" customHeight="1" thickBot="1" thickTop="1">
      <c r="A10" s="200" t="s">
        <v>43</v>
      </c>
      <c r="B10" s="107" t="s">
        <v>14</v>
      </c>
      <c r="C10" s="62">
        <v>0</v>
      </c>
      <c r="D10" s="63">
        <f>ROUND(C10*$D$3,3)</f>
        <v>0</v>
      </c>
      <c r="E10" s="62">
        <v>0</v>
      </c>
      <c r="F10" s="63">
        <f>ROUND(E10*$F$3,3)</f>
        <v>0</v>
      </c>
      <c r="G10" s="62">
        <v>0</v>
      </c>
      <c r="H10" s="63">
        <f>ROUND(G10*$H$3,3)</f>
        <v>0</v>
      </c>
      <c r="I10" s="62">
        <v>0</v>
      </c>
      <c r="J10" s="64">
        <f>ROUND(I10*$J$3,3)</f>
        <v>0</v>
      </c>
      <c r="K10" s="62">
        <v>0</v>
      </c>
      <c r="L10" s="64">
        <f>ROUND(K10*$L$3,3)</f>
        <v>0</v>
      </c>
      <c r="M10" s="62">
        <v>0</v>
      </c>
      <c r="N10" s="63">
        <f>ROUND(M10*$N$3,3)</f>
        <v>0</v>
      </c>
      <c r="O10" s="247">
        <f>M10+K10+I10+G10+E10+C10</f>
        <v>0</v>
      </c>
      <c r="P10" s="135">
        <f t="shared" si="0"/>
        <v>0</v>
      </c>
      <c r="Q10" s="136">
        <v>0</v>
      </c>
      <c r="R10" s="136">
        <v>0</v>
      </c>
      <c r="S10" s="136">
        <v>0</v>
      </c>
      <c r="T10" s="66">
        <v>0</v>
      </c>
      <c r="U10" s="66">
        <v>0</v>
      </c>
      <c r="V10" s="66">
        <v>0</v>
      </c>
    </row>
    <row r="11" spans="1:22" ht="25.5" customHeight="1" thickBot="1" thickTop="1">
      <c r="A11" s="200"/>
      <c r="B11" s="108" t="s">
        <v>75</v>
      </c>
      <c r="C11" s="67">
        <v>0.5</v>
      </c>
      <c r="D11" s="68">
        <f>ROUND(D10*-C11,3)</f>
        <v>0</v>
      </c>
      <c r="E11" s="67">
        <v>0.1</v>
      </c>
      <c r="F11" s="69">
        <f>ROUND(F10*-E11,3)</f>
        <v>0</v>
      </c>
      <c r="G11" s="67">
        <v>0.5</v>
      </c>
      <c r="H11" s="69">
        <f>ROUND(H10*-G11,3)</f>
        <v>0</v>
      </c>
      <c r="I11" s="70">
        <v>0.5</v>
      </c>
      <c r="J11" s="69">
        <f>ROUND(J10*-I11,3)</f>
        <v>0</v>
      </c>
      <c r="K11" s="70">
        <v>0.5</v>
      </c>
      <c r="L11" s="69">
        <f>ROUND(L10*-K11,3)</f>
        <v>0</v>
      </c>
      <c r="M11" s="70">
        <v>0.5</v>
      </c>
      <c r="N11" s="69">
        <f>ROUND(N10*-M11,3)</f>
        <v>0</v>
      </c>
      <c r="O11" s="248"/>
      <c r="P11" s="135">
        <f t="shared" si="0"/>
        <v>0</v>
      </c>
      <c r="Q11" s="73"/>
      <c r="R11" s="73"/>
      <c r="S11" s="73"/>
      <c r="T11" s="74"/>
      <c r="U11" s="75"/>
      <c r="V11" s="75"/>
    </row>
    <row r="12" spans="1:22" ht="25.5" customHeight="1" thickBot="1" thickTop="1">
      <c r="A12" s="199" t="s">
        <v>3</v>
      </c>
      <c r="B12" s="107" t="s">
        <v>14</v>
      </c>
      <c r="C12" s="76">
        <f>C6+C8+C10</f>
        <v>0</v>
      </c>
      <c r="D12" s="77">
        <f>ROUND(C12*$D$3,3)</f>
        <v>0</v>
      </c>
      <c r="E12" s="76">
        <f>E6+E8+E10</f>
        <v>0</v>
      </c>
      <c r="F12" s="77">
        <f>ROUND(E12*$F$3,3)</f>
        <v>0</v>
      </c>
      <c r="G12" s="76">
        <f>SUM(G6+G8+G10)</f>
        <v>500</v>
      </c>
      <c r="H12" s="77">
        <f>ROUND(G12*$H$3,3)</f>
        <v>50</v>
      </c>
      <c r="I12" s="76">
        <f>I10+I8+I6</f>
        <v>0</v>
      </c>
      <c r="J12" s="77">
        <f>J10+J8+J6</f>
        <v>0</v>
      </c>
      <c r="K12" s="76">
        <f>K10+K8+K6</f>
        <v>0</v>
      </c>
      <c r="L12" s="77">
        <f>L10+L8+L6</f>
        <v>0</v>
      </c>
      <c r="M12" s="76">
        <f>SUM(M6+M8+M10)</f>
        <v>0</v>
      </c>
      <c r="N12" s="77">
        <f>N6+N8+N10</f>
        <v>0</v>
      </c>
      <c r="O12" s="247">
        <f>M12+K12+I12+G12+E12+C12</f>
        <v>500</v>
      </c>
      <c r="P12" s="135">
        <f t="shared" si="0"/>
        <v>50</v>
      </c>
      <c r="Q12" s="79">
        <f>Q6+Q8+Q10</f>
        <v>0</v>
      </c>
      <c r="R12" s="79">
        <f>R6+R8+R10</f>
        <v>0</v>
      </c>
      <c r="S12" s="79">
        <f>S6+S8+S10</f>
        <v>0</v>
      </c>
      <c r="T12" s="80">
        <f>SUM(T6+T8+T10)</f>
        <v>0</v>
      </c>
      <c r="U12" s="81">
        <f>SUM(U6+U8+U10)</f>
        <v>0</v>
      </c>
      <c r="V12" s="81">
        <f>SUM(V6+V8+V10)</f>
        <v>0</v>
      </c>
    </row>
    <row r="13" spans="1:22" ht="25.5" customHeight="1" thickBot="1" thickTop="1">
      <c r="A13" s="199"/>
      <c r="B13" s="108" t="s">
        <v>75</v>
      </c>
      <c r="C13" s="67">
        <v>0.5</v>
      </c>
      <c r="D13" s="82">
        <f>ROUND(D12*-C13,3)</f>
        <v>0</v>
      </c>
      <c r="E13" s="67">
        <v>0.1</v>
      </c>
      <c r="F13" s="82">
        <f>ROUND(F12*-E13,3)</f>
        <v>0</v>
      </c>
      <c r="G13" s="67">
        <v>0.5</v>
      </c>
      <c r="H13" s="82">
        <f>ROUND(H12*-G13,3)</f>
        <v>-25</v>
      </c>
      <c r="I13" s="67">
        <v>0.5</v>
      </c>
      <c r="J13" s="28">
        <f>J11+J9+J7</f>
        <v>0</v>
      </c>
      <c r="K13" s="67">
        <v>0.5</v>
      </c>
      <c r="L13" s="28">
        <f>L11+L9+L7</f>
        <v>0</v>
      </c>
      <c r="M13" s="70">
        <v>0.5</v>
      </c>
      <c r="N13" s="82">
        <f>N7+N9+N11</f>
        <v>0</v>
      </c>
      <c r="O13" s="248"/>
      <c r="P13" s="135">
        <f t="shared" si="0"/>
        <v>-25</v>
      </c>
      <c r="Q13" s="113"/>
      <c r="R13" s="113"/>
      <c r="S13" s="113"/>
      <c r="T13" s="71"/>
      <c r="U13" s="72"/>
      <c r="V13" s="72"/>
    </row>
    <row r="14" spans="1:22" ht="25.5" customHeight="1" thickTop="1">
      <c r="A14" s="83"/>
      <c r="B14" s="84"/>
      <c r="C14" s="85"/>
      <c r="D14" s="86"/>
      <c r="E14" s="87"/>
      <c r="F14" s="88"/>
      <c r="G14" s="89"/>
      <c r="H14" s="88"/>
      <c r="I14" s="90"/>
      <c r="J14" s="91"/>
      <c r="K14" s="90"/>
      <c r="L14" s="91"/>
      <c r="M14" s="92"/>
      <c r="N14" s="92"/>
      <c r="O14" s="93"/>
      <c r="P14" s="93"/>
      <c r="Q14" s="92"/>
      <c r="R14" s="92"/>
      <c r="S14" s="92"/>
      <c r="T14" s="92"/>
      <c r="U14" s="92"/>
      <c r="V14" s="92"/>
    </row>
    <row r="15" spans="11:16" s="94" customFormat="1" ht="25.5" customHeight="1">
      <c r="K15" s="95"/>
      <c r="O15" s="96"/>
      <c r="P15" s="96"/>
    </row>
    <row r="16" spans="11:16" s="94" customFormat="1" ht="25.5" customHeight="1">
      <c r="K16" s="95"/>
      <c r="O16" s="96"/>
      <c r="P16" s="96"/>
    </row>
    <row r="17" spans="10:16" s="94" customFormat="1" ht="25.5" customHeight="1">
      <c r="J17" s="97"/>
      <c r="K17" s="98"/>
      <c r="L17" s="97"/>
      <c r="O17" s="96"/>
      <c r="P17" s="96"/>
    </row>
    <row r="18" spans="10:16" s="94" customFormat="1" ht="25.5" customHeight="1">
      <c r="J18" s="97"/>
      <c r="K18" s="98"/>
      <c r="L18" s="97"/>
      <c r="O18" s="96"/>
      <c r="P18" s="96"/>
    </row>
    <row r="19" spans="10:16" s="94" customFormat="1" ht="25.5" customHeight="1">
      <c r="J19" s="97"/>
      <c r="K19" s="99"/>
      <c r="L19" s="97"/>
      <c r="O19" s="96"/>
      <c r="P19" s="96"/>
    </row>
    <row r="20" spans="10:16" s="94" customFormat="1" ht="25.5" customHeight="1">
      <c r="J20" s="97"/>
      <c r="K20" s="100"/>
      <c r="L20" s="97"/>
      <c r="O20" s="96"/>
      <c r="P20" s="96"/>
    </row>
    <row r="21" spans="10:16" s="94" customFormat="1" ht="25.5" customHeight="1">
      <c r="J21" s="97"/>
      <c r="K21" s="101"/>
      <c r="L21" s="97"/>
      <c r="O21" s="96"/>
      <c r="P21" s="96"/>
    </row>
    <row r="22" spans="11:16" s="94" customFormat="1" ht="25.5" customHeight="1" thickBot="1">
      <c r="K22" s="102"/>
      <c r="O22" s="96"/>
      <c r="P22" s="96"/>
    </row>
    <row r="23" spans="11:16" s="94" customFormat="1" ht="25.5" customHeight="1" thickBot="1" thickTop="1">
      <c r="K23" s="103"/>
      <c r="O23" s="96"/>
      <c r="P23" s="96"/>
    </row>
    <row r="24" spans="15:16" s="94" customFormat="1" ht="25.5" customHeight="1" thickBot="1" thickTop="1">
      <c r="O24" s="96"/>
      <c r="P24" s="96"/>
    </row>
    <row r="25" spans="11:16" s="94" customFormat="1" ht="25.5" customHeight="1" thickTop="1">
      <c r="K25" s="104"/>
      <c r="O25" s="96"/>
      <c r="P25" s="96"/>
    </row>
    <row r="26" spans="11:16" s="94" customFormat="1" ht="25.5" customHeight="1">
      <c r="K26" s="105"/>
      <c r="O26" s="96"/>
      <c r="P26" s="96"/>
    </row>
  </sheetData>
  <sheetProtection/>
  <mergeCells count="33">
    <mergeCell ref="M5:N5"/>
    <mergeCell ref="C1:D2"/>
    <mergeCell ref="E1:F2"/>
    <mergeCell ref="G1:H2"/>
    <mergeCell ref="C5:D5"/>
    <mergeCell ref="E5:F5"/>
    <mergeCell ref="G5:H5"/>
    <mergeCell ref="I5:L5"/>
    <mergeCell ref="O6:O7"/>
    <mergeCell ref="O8:O9"/>
    <mergeCell ref="O10:O11"/>
    <mergeCell ref="A12:A13"/>
    <mergeCell ref="A6:A7"/>
    <mergeCell ref="A8:A9"/>
    <mergeCell ref="A10:A11"/>
    <mergeCell ref="Q3:Q4"/>
    <mergeCell ref="A1:A2"/>
    <mergeCell ref="I1:L2"/>
    <mergeCell ref="M1:N2"/>
    <mergeCell ref="O1:P3"/>
    <mergeCell ref="A3:A4"/>
    <mergeCell ref="B3:B4"/>
    <mergeCell ref="Q1:R2"/>
    <mergeCell ref="O5:P5"/>
    <mergeCell ref="O12:O13"/>
    <mergeCell ref="U3:U4"/>
    <mergeCell ref="V3:V4"/>
    <mergeCell ref="Q5:R5"/>
    <mergeCell ref="T5:U5"/>
    <mergeCell ref="R3:R4"/>
    <mergeCell ref="S1:S4"/>
    <mergeCell ref="T1:V2"/>
    <mergeCell ref="T3:T4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3"/>
  <headerFooter alignWithMargins="0">
    <oddHeader>&amp;C2^ TRIMESTRE
</oddHeader>
    <oddFooter>&amp;CPagina &amp;P di &amp;N</oddFooter>
  </headerFooter>
  <colBreaks count="2" manualBreakCount="2">
    <brk id="8" max="12" man="1"/>
    <brk id="16" max="12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tabColor indexed="14"/>
  </sheetPr>
  <dimension ref="A1:H21"/>
  <sheetViews>
    <sheetView zoomScale="75" zoomScaleNormal="75" zoomScalePageLayoutView="0" workbookViewId="0" topLeftCell="A1">
      <selection activeCell="D29" sqref="D29:E30"/>
    </sheetView>
  </sheetViews>
  <sheetFormatPr defaultColWidth="21.7109375" defaultRowHeight="30" customHeight="1"/>
  <cols>
    <col min="1" max="1" width="21.7109375" style="54" customWidth="1"/>
    <col min="2" max="16384" width="21.7109375" style="52" customWidth="1"/>
  </cols>
  <sheetData>
    <row r="1" spans="1:8" ht="34.5" customHeight="1" thickTop="1">
      <c r="A1" s="229" t="s">
        <v>36</v>
      </c>
      <c r="B1" s="230"/>
      <c r="C1" s="230"/>
      <c r="D1" s="230"/>
      <c r="E1" s="230"/>
      <c r="F1" s="230"/>
      <c r="G1" s="230"/>
      <c r="H1" s="231"/>
    </row>
    <row r="2" spans="1:8" ht="34.5" customHeight="1" thickBot="1">
      <c r="A2" s="232"/>
      <c r="B2" s="233"/>
      <c r="C2" s="233"/>
      <c r="D2" s="233"/>
      <c r="E2" s="233"/>
      <c r="F2" s="233"/>
      <c r="G2" s="233"/>
      <c r="H2" s="234"/>
    </row>
    <row r="3" spans="1:8" ht="34.5" customHeight="1" thickBot="1" thickTop="1">
      <c r="A3" s="120"/>
      <c r="B3" s="121"/>
      <c r="C3" s="121"/>
      <c r="D3" s="121"/>
      <c r="E3" s="121"/>
      <c r="F3" s="121"/>
      <c r="G3" s="121"/>
      <c r="H3" s="122"/>
    </row>
    <row r="4" spans="1:8" ht="34.5" customHeight="1" thickBot="1" thickTop="1">
      <c r="A4" s="206" t="s">
        <v>94</v>
      </c>
      <c r="B4" s="209" t="s">
        <v>38</v>
      </c>
      <c r="C4" s="210"/>
      <c r="D4" s="210"/>
      <c r="E4" s="211" t="s">
        <v>35</v>
      </c>
      <c r="F4" s="212"/>
      <c r="G4" s="212"/>
      <c r="H4" s="213"/>
    </row>
    <row r="5" spans="1:8" ht="34.5" customHeight="1" thickBot="1" thickTop="1">
      <c r="A5" s="207"/>
      <c r="B5" s="214" t="s">
        <v>39</v>
      </c>
      <c r="C5" s="216" t="s">
        <v>6</v>
      </c>
      <c r="D5" s="214" t="s">
        <v>68</v>
      </c>
      <c r="E5" s="238" t="s">
        <v>34</v>
      </c>
      <c r="F5" s="239"/>
      <c r="G5" s="238" t="s">
        <v>15</v>
      </c>
      <c r="H5" s="239"/>
    </row>
    <row r="6" spans="1:8" ht="34.5" customHeight="1" thickBot="1" thickTop="1">
      <c r="A6" s="208"/>
      <c r="B6" s="215"/>
      <c r="C6" s="217"/>
      <c r="D6" s="215"/>
      <c r="E6" s="240"/>
      <c r="F6" s="241"/>
      <c r="G6" s="29" t="s">
        <v>16</v>
      </c>
      <c r="H6" s="30"/>
    </row>
    <row r="7" spans="1:8" ht="34.5" customHeight="1" thickBot="1" thickTop="1">
      <c r="A7" s="31" t="s">
        <v>30</v>
      </c>
      <c r="B7" s="32">
        <f>'2^ trim.'!$O$6</f>
        <v>500</v>
      </c>
      <c r="C7" s="33">
        <f>'2^ trim.'!$P$6</f>
        <v>50</v>
      </c>
      <c r="D7" s="34">
        <f>'2^ trim.'!$P$7</f>
        <v>-25</v>
      </c>
      <c r="E7" s="35" t="s">
        <v>66</v>
      </c>
      <c r="F7" s="36">
        <f>C10</f>
        <v>50</v>
      </c>
      <c r="G7" s="29" t="s">
        <v>17</v>
      </c>
      <c r="H7" s="37"/>
    </row>
    <row r="8" spans="1:8" ht="34.5" customHeight="1" thickBot="1" thickTop="1">
      <c r="A8" s="31" t="s">
        <v>31</v>
      </c>
      <c r="B8" s="32">
        <f>'2^ trim.'!$O$8</f>
        <v>0</v>
      </c>
      <c r="C8" s="33">
        <f>'2^ trim.'!$P$8</f>
        <v>0</v>
      </c>
      <c r="D8" s="34">
        <f>'2^ trim.'!$P$9</f>
        <v>0</v>
      </c>
      <c r="E8" s="38" t="s">
        <v>67</v>
      </c>
      <c r="F8" s="39">
        <f>D10</f>
        <v>-25</v>
      </c>
      <c r="G8" s="29" t="s">
        <v>18</v>
      </c>
      <c r="H8" s="40"/>
    </row>
    <row r="9" spans="1:8" ht="34.5" customHeight="1" thickBot="1" thickTop="1">
      <c r="A9" s="31" t="s">
        <v>43</v>
      </c>
      <c r="B9" s="32">
        <f>'2^ trim.'!$O$10</f>
        <v>0</v>
      </c>
      <c r="C9" s="33">
        <f>'2^ trim.'!$P$10</f>
        <v>0</v>
      </c>
      <c r="D9" s="34">
        <f>'2^ trim.'!$P$11</f>
        <v>0</v>
      </c>
      <c r="E9" s="41" t="s">
        <v>74</v>
      </c>
      <c r="F9" s="42">
        <f>F7+F8</f>
        <v>25</v>
      </c>
      <c r="G9" s="43" t="s">
        <v>19</v>
      </c>
      <c r="H9" s="44"/>
    </row>
    <row r="10" spans="1:8" ht="34.5" customHeight="1" thickBot="1" thickTop="1">
      <c r="A10" s="45" t="s">
        <v>3</v>
      </c>
      <c r="B10" s="46">
        <f>'2^ trim.'!$O$12</f>
        <v>500</v>
      </c>
      <c r="C10" s="47">
        <f>'2^ trim.'!$P$12</f>
        <v>50</v>
      </c>
      <c r="D10" s="48">
        <f>'2^ trim.'!$P$13</f>
        <v>-25</v>
      </c>
      <c r="E10" s="53" t="s">
        <v>20</v>
      </c>
      <c r="F10" s="242"/>
      <c r="G10" s="243"/>
      <c r="H10" s="244"/>
    </row>
    <row r="11" spans="1:8" ht="34.5" customHeight="1" thickBot="1" thickTop="1">
      <c r="A11" s="235"/>
      <c r="B11" s="236"/>
      <c r="C11" s="236"/>
      <c r="D11" s="236"/>
      <c r="E11" s="236"/>
      <c r="F11" s="236"/>
      <c r="G11" s="236"/>
      <c r="H11" s="237"/>
    </row>
    <row r="12" spans="1:8" ht="34.5" customHeight="1" thickBot="1" thickTop="1">
      <c r="A12" s="219" t="s">
        <v>73</v>
      </c>
      <c r="B12" s="220"/>
      <c r="C12" s="220"/>
      <c r="D12" s="220"/>
      <c r="E12" s="220"/>
      <c r="F12" s="220"/>
      <c r="G12" s="220"/>
      <c r="H12" s="221"/>
    </row>
    <row r="13" spans="1:8" ht="34.5" customHeight="1" thickBot="1" thickTop="1">
      <c r="A13" s="202" t="s">
        <v>1</v>
      </c>
      <c r="B13" s="202" t="s">
        <v>32</v>
      </c>
      <c r="C13" s="202" t="s">
        <v>56</v>
      </c>
      <c r="D13" s="228" t="s">
        <v>54</v>
      </c>
      <c r="E13" s="228"/>
      <c r="F13" s="202" t="s">
        <v>2</v>
      </c>
      <c r="G13" s="202" t="s">
        <v>69</v>
      </c>
      <c r="H13" s="202" t="s">
        <v>37</v>
      </c>
    </row>
    <row r="14" spans="1:8" ht="34.5" customHeight="1" thickBot="1" thickTop="1">
      <c r="A14" s="203"/>
      <c r="B14" s="203"/>
      <c r="C14" s="203"/>
      <c r="D14" s="118">
        <f>'2^ trim.'!$I$12</f>
        <v>0</v>
      </c>
      <c r="E14" s="118">
        <f>'2^ trim.'!$K$12</f>
        <v>0</v>
      </c>
      <c r="F14" s="203"/>
      <c r="G14" s="203"/>
      <c r="H14" s="203"/>
    </row>
    <row r="15" spans="1:8" ht="34.5" customHeight="1" thickBot="1" thickTop="1">
      <c r="A15" s="51">
        <f>'2^ trim.'!$C$12</f>
        <v>0</v>
      </c>
      <c r="B15" s="51">
        <f>'2^ trim.'!$E$12</f>
        <v>0</v>
      </c>
      <c r="C15" s="51">
        <f>'2^ trim.'!$G$12</f>
        <v>500</v>
      </c>
      <c r="D15" s="201">
        <f>D14+E14</f>
        <v>0</v>
      </c>
      <c r="E15" s="201"/>
      <c r="F15" s="51">
        <f>'2^ trim.'!$M$12</f>
        <v>0</v>
      </c>
      <c r="G15" s="51">
        <f>'2^ trim.'!$U$12</f>
        <v>0</v>
      </c>
      <c r="H15" s="51">
        <f>'2^ trim.'!Q12+'2^ trim.'!R12+'2^ trim.'!S12</f>
        <v>0</v>
      </c>
    </row>
    <row r="16" spans="1:8" ht="34.5" customHeight="1" thickBot="1" thickTop="1">
      <c r="A16" s="204" t="s">
        <v>71</v>
      </c>
      <c r="B16" s="205"/>
      <c r="C16" s="119">
        <f>A15+B15+C15+D15+F15+G15+H15</f>
        <v>500</v>
      </c>
      <c r="D16" s="222" t="s">
        <v>20</v>
      </c>
      <c r="E16" s="225"/>
      <c r="F16" s="225"/>
      <c r="G16" s="225"/>
      <c r="H16" s="225"/>
    </row>
    <row r="17" spans="1:8" ht="34.5" customHeight="1" thickBot="1" thickTop="1">
      <c r="A17" s="218" t="s">
        <v>72</v>
      </c>
      <c r="B17" s="218"/>
      <c r="C17" s="49">
        <f>-F8</f>
        <v>25</v>
      </c>
      <c r="D17" s="223"/>
      <c r="E17" s="226"/>
      <c r="F17" s="226"/>
      <c r="G17" s="226"/>
      <c r="H17" s="226"/>
    </row>
    <row r="18" spans="1:8" ht="34.5" customHeight="1" thickBot="1" thickTop="1">
      <c r="A18" s="218" t="s">
        <v>70</v>
      </c>
      <c r="B18" s="218"/>
      <c r="C18" s="50">
        <f>C16+C17</f>
        <v>525</v>
      </c>
      <c r="D18" s="224"/>
      <c r="E18" s="227"/>
      <c r="F18" s="227"/>
      <c r="G18" s="227"/>
      <c r="H18" s="227"/>
    </row>
    <row r="19" ht="30" customHeight="1" thickTop="1"/>
    <row r="21" ht="30" customHeight="1">
      <c r="B21" s="54"/>
    </row>
  </sheetData>
  <sheetProtection/>
  <mergeCells count="25">
    <mergeCell ref="A1:H2"/>
    <mergeCell ref="A4:A6"/>
    <mergeCell ref="B4:D4"/>
    <mergeCell ref="E4:H4"/>
    <mergeCell ref="B5:B6"/>
    <mergeCell ref="C5:C6"/>
    <mergeCell ref="D5:D6"/>
    <mergeCell ref="E5:F6"/>
    <mergeCell ref="G5:H5"/>
    <mergeCell ref="F10:H10"/>
    <mergeCell ref="A11:H11"/>
    <mergeCell ref="A12:H12"/>
    <mergeCell ref="A13:A14"/>
    <mergeCell ref="B13:B14"/>
    <mergeCell ref="C13:C14"/>
    <mergeCell ref="D13:E13"/>
    <mergeCell ref="F13:F14"/>
    <mergeCell ref="G13:G14"/>
    <mergeCell ref="H13:H14"/>
    <mergeCell ref="D15:E15"/>
    <mergeCell ref="A16:B16"/>
    <mergeCell ref="D16:D18"/>
    <mergeCell ref="E16:H18"/>
    <mergeCell ref="A17:B17"/>
    <mergeCell ref="A18:B18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3" r:id="rId3"/>
  <headerFooter alignWithMargins="0">
    <oddFooter>&amp;Cliquidazione IVA 2^ trimestre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tabColor indexed="45"/>
  </sheetPr>
  <dimension ref="A1:V19"/>
  <sheetViews>
    <sheetView zoomScale="75" zoomScaleNormal="75" zoomScalePageLayoutView="0" workbookViewId="0" topLeftCell="A1">
      <pane xSplit="2" ySplit="5" topLeftCell="C6" activePane="bottomRight" state="frozen"/>
      <selection pane="topLeft" activeCell="D29" sqref="D29:E30"/>
      <selection pane="topRight" activeCell="D29" sqref="D29:E30"/>
      <selection pane="bottomLeft" activeCell="D29" sqref="D29:E30"/>
      <selection pane="bottomRight" activeCell="D29" sqref="D29:E30"/>
    </sheetView>
  </sheetViews>
  <sheetFormatPr defaultColWidth="9.140625" defaultRowHeight="25.5" customHeight="1"/>
  <cols>
    <col min="1" max="14" width="21.7109375" style="55" customWidth="1"/>
    <col min="15" max="16" width="21.7109375" style="106" hidden="1" customWidth="1"/>
    <col min="17" max="22" width="21.7109375" style="55" customWidth="1"/>
    <col min="23" max="28" width="9.140625" style="55" customWidth="1"/>
    <col min="29" max="29" width="0" style="55" hidden="1" customWidth="1"/>
    <col min="30" max="30" width="9.140625" style="55" customWidth="1"/>
    <col min="31" max="31" width="0" style="55" hidden="1" customWidth="1"/>
    <col min="32" max="16384" width="9.140625" style="55" customWidth="1"/>
  </cols>
  <sheetData>
    <row r="1" spans="1:22" ht="25.5" customHeight="1" thickTop="1">
      <c r="A1" s="169" t="s">
        <v>0</v>
      </c>
      <c r="B1" s="114"/>
      <c r="C1" s="169" t="s">
        <v>1</v>
      </c>
      <c r="D1" s="175"/>
      <c r="E1" s="169" t="s">
        <v>32</v>
      </c>
      <c r="F1" s="175"/>
      <c r="G1" s="169" t="s">
        <v>56</v>
      </c>
      <c r="H1" s="175"/>
      <c r="I1" s="169" t="s">
        <v>54</v>
      </c>
      <c r="J1" s="185"/>
      <c r="K1" s="185"/>
      <c r="L1" s="175"/>
      <c r="M1" s="169" t="s">
        <v>2</v>
      </c>
      <c r="N1" s="175"/>
      <c r="O1" s="180" t="s">
        <v>3</v>
      </c>
      <c r="P1" s="180"/>
      <c r="Q1" s="171" t="s">
        <v>60</v>
      </c>
      <c r="R1" s="171"/>
      <c r="S1" s="177" t="s">
        <v>63</v>
      </c>
      <c r="T1" s="185" t="s">
        <v>78</v>
      </c>
      <c r="U1" s="185"/>
      <c r="V1" s="175"/>
    </row>
    <row r="2" spans="1:22" ht="25.5" customHeight="1" thickBot="1">
      <c r="A2" s="170"/>
      <c r="B2" s="115"/>
      <c r="C2" s="170"/>
      <c r="D2" s="176"/>
      <c r="E2" s="170"/>
      <c r="F2" s="176"/>
      <c r="G2" s="170"/>
      <c r="H2" s="176"/>
      <c r="I2" s="170"/>
      <c r="J2" s="186"/>
      <c r="K2" s="186"/>
      <c r="L2" s="176"/>
      <c r="M2" s="170"/>
      <c r="N2" s="176"/>
      <c r="O2" s="181"/>
      <c r="P2" s="181"/>
      <c r="Q2" s="172"/>
      <c r="R2" s="172"/>
      <c r="S2" s="178"/>
      <c r="T2" s="191"/>
      <c r="U2" s="191"/>
      <c r="V2" s="192"/>
    </row>
    <row r="3" spans="1:22" ht="30" customHeight="1" thickBot="1" thickTop="1">
      <c r="A3" s="173" t="s">
        <v>94</v>
      </c>
      <c r="B3" s="174" t="s">
        <v>4</v>
      </c>
      <c r="C3" s="56" t="s">
        <v>33</v>
      </c>
      <c r="D3" s="57" t="s">
        <v>92</v>
      </c>
      <c r="E3" s="56" t="s">
        <v>33</v>
      </c>
      <c r="F3" s="57">
        <v>0.2</v>
      </c>
      <c r="G3" s="56" t="s">
        <v>33</v>
      </c>
      <c r="H3" s="57">
        <v>0.1</v>
      </c>
      <c r="I3" s="56" t="s">
        <v>33</v>
      </c>
      <c r="J3" s="58">
        <v>0.1</v>
      </c>
      <c r="K3" s="56" t="s">
        <v>33</v>
      </c>
      <c r="L3" s="58">
        <v>0.2</v>
      </c>
      <c r="M3" s="132" t="s">
        <v>33</v>
      </c>
      <c r="N3" s="133">
        <v>0.2</v>
      </c>
      <c r="O3" s="182"/>
      <c r="P3" s="182"/>
      <c r="Q3" s="183" t="s">
        <v>61</v>
      </c>
      <c r="R3" s="183" t="s">
        <v>62</v>
      </c>
      <c r="S3" s="178"/>
      <c r="T3" s="193" t="s">
        <v>57</v>
      </c>
      <c r="U3" s="195" t="s">
        <v>58</v>
      </c>
      <c r="V3" s="195" t="s">
        <v>59</v>
      </c>
    </row>
    <row r="4" spans="1:22" ht="30" customHeight="1" thickBot="1" thickTop="1">
      <c r="A4" s="173"/>
      <c r="B4" s="174"/>
      <c r="C4" s="59" t="s">
        <v>5</v>
      </c>
      <c r="D4" s="60" t="s">
        <v>6</v>
      </c>
      <c r="E4" s="59" t="s">
        <v>5</v>
      </c>
      <c r="F4" s="60" t="s">
        <v>6</v>
      </c>
      <c r="G4" s="59" t="s">
        <v>5</v>
      </c>
      <c r="H4" s="60" t="s">
        <v>6</v>
      </c>
      <c r="I4" s="59" t="s">
        <v>5</v>
      </c>
      <c r="J4" s="60" t="s">
        <v>6</v>
      </c>
      <c r="K4" s="59" t="s">
        <v>5</v>
      </c>
      <c r="L4" s="60" t="s">
        <v>6</v>
      </c>
      <c r="M4" s="59" t="s">
        <v>5</v>
      </c>
      <c r="N4" s="60" t="s">
        <v>6</v>
      </c>
      <c r="O4" s="134" t="s">
        <v>5</v>
      </c>
      <c r="P4" s="134" t="s">
        <v>6</v>
      </c>
      <c r="Q4" s="184"/>
      <c r="R4" s="184"/>
      <c r="S4" s="179"/>
      <c r="T4" s="194"/>
      <c r="U4" s="196"/>
      <c r="V4" s="196"/>
    </row>
    <row r="5" spans="1:22" ht="25.5" customHeight="1" thickBot="1" thickTop="1">
      <c r="A5" s="116"/>
      <c r="B5" s="117"/>
      <c r="C5" s="187" t="s">
        <v>7</v>
      </c>
      <c r="D5" s="187"/>
      <c r="E5" s="187" t="s">
        <v>8</v>
      </c>
      <c r="F5" s="187"/>
      <c r="G5" s="188" t="s">
        <v>9</v>
      </c>
      <c r="H5" s="190"/>
      <c r="I5" s="188" t="s">
        <v>10</v>
      </c>
      <c r="J5" s="189"/>
      <c r="K5" s="189"/>
      <c r="L5" s="190"/>
      <c r="M5" s="188" t="s">
        <v>11</v>
      </c>
      <c r="N5" s="190"/>
      <c r="O5" s="197"/>
      <c r="P5" s="197"/>
      <c r="Q5" s="187" t="s">
        <v>12</v>
      </c>
      <c r="R5" s="187"/>
      <c r="S5" s="61" t="s">
        <v>13</v>
      </c>
      <c r="T5" s="189" t="s">
        <v>65</v>
      </c>
      <c r="U5" s="190"/>
      <c r="V5" s="61" t="s">
        <v>27</v>
      </c>
    </row>
    <row r="6" spans="1:22" ht="25.5" customHeight="1" thickBot="1" thickTop="1">
      <c r="A6" s="200" t="s">
        <v>44</v>
      </c>
      <c r="B6" s="107" t="s">
        <v>14</v>
      </c>
      <c r="C6" s="62">
        <v>0</v>
      </c>
      <c r="D6" s="63">
        <v>0</v>
      </c>
      <c r="E6" s="62">
        <v>0</v>
      </c>
      <c r="F6" s="63">
        <f>ROUND(E6*$F$3,3)</f>
        <v>0</v>
      </c>
      <c r="G6" s="62">
        <v>0</v>
      </c>
      <c r="H6" s="63">
        <f>ROUND(G6*$H$3,3)</f>
        <v>0</v>
      </c>
      <c r="I6" s="62">
        <v>0</v>
      </c>
      <c r="J6" s="64">
        <f>ROUND(I6*$J$3,3)</f>
        <v>0</v>
      </c>
      <c r="K6" s="62">
        <v>0</v>
      </c>
      <c r="L6" s="64">
        <f>ROUND(K6*$L$3,3)</f>
        <v>0</v>
      </c>
      <c r="M6" s="62">
        <v>0</v>
      </c>
      <c r="N6" s="63">
        <f>ROUND(M6*$N$3,3)</f>
        <v>0</v>
      </c>
      <c r="O6" s="198">
        <f>M6+K6+I6+G6+E6+C6</f>
        <v>0</v>
      </c>
      <c r="P6" s="135">
        <f>N6+L6+J6+H6+F6+D6</f>
        <v>0</v>
      </c>
      <c r="Q6" s="136">
        <v>0</v>
      </c>
      <c r="R6" s="136">
        <v>0</v>
      </c>
      <c r="S6" s="136">
        <v>0</v>
      </c>
      <c r="T6" s="66">
        <v>0</v>
      </c>
      <c r="U6" s="66">
        <v>0</v>
      </c>
      <c r="V6" s="66">
        <v>0</v>
      </c>
    </row>
    <row r="7" spans="1:22" ht="25.5" customHeight="1" thickBot="1" thickTop="1">
      <c r="A7" s="200"/>
      <c r="B7" s="108" t="s">
        <v>75</v>
      </c>
      <c r="C7" s="67">
        <v>0.5</v>
      </c>
      <c r="D7" s="68">
        <v>0</v>
      </c>
      <c r="E7" s="67">
        <v>0.1</v>
      </c>
      <c r="F7" s="69">
        <f>ROUND(F6*-E7,3)</f>
        <v>0</v>
      </c>
      <c r="G7" s="67">
        <v>0.5</v>
      </c>
      <c r="H7" s="69">
        <f>ROUND(H6*-G7,3)</f>
        <v>0</v>
      </c>
      <c r="I7" s="70">
        <v>0.5</v>
      </c>
      <c r="J7" s="69">
        <f>ROUND(J6*-I7,3)</f>
        <v>0</v>
      </c>
      <c r="K7" s="70">
        <v>0.5</v>
      </c>
      <c r="L7" s="69">
        <f>ROUND(L6*-K7,3)</f>
        <v>0</v>
      </c>
      <c r="M7" s="70">
        <v>0.5</v>
      </c>
      <c r="N7" s="69">
        <f>ROUND(N6*-M7,3)</f>
        <v>0</v>
      </c>
      <c r="O7" s="198"/>
      <c r="P7" s="135">
        <f aca="true" t="shared" si="0" ref="P7:P13">N7+L7+J7+H7+F7+D7</f>
        <v>0</v>
      </c>
      <c r="Q7" s="73"/>
      <c r="R7" s="73"/>
      <c r="S7" s="73"/>
      <c r="T7" s="74"/>
      <c r="U7" s="75"/>
      <c r="V7" s="75"/>
    </row>
    <row r="8" spans="1:22" ht="25.5" customHeight="1" thickBot="1" thickTop="1">
      <c r="A8" s="200" t="s">
        <v>45</v>
      </c>
      <c r="B8" s="107" t="s">
        <v>14</v>
      </c>
      <c r="C8" s="62">
        <v>0</v>
      </c>
      <c r="D8" s="63">
        <f>ROUND(C8*0.2,3)</f>
        <v>0</v>
      </c>
      <c r="E8" s="62">
        <v>0</v>
      </c>
      <c r="F8" s="63">
        <f>ROUND(E8*$F$3,3)</f>
        <v>0</v>
      </c>
      <c r="G8" s="62">
        <v>0</v>
      </c>
      <c r="H8" s="63">
        <f>ROUND(G8*$H$3,3)</f>
        <v>0</v>
      </c>
      <c r="I8" s="62">
        <v>0</v>
      </c>
      <c r="J8" s="64">
        <f>ROUND(I8*$J$3,3)</f>
        <v>0</v>
      </c>
      <c r="K8" s="62">
        <v>0</v>
      </c>
      <c r="L8" s="64">
        <f>ROUND(K8*$L$3,3)</f>
        <v>0</v>
      </c>
      <c r="M8" s="62">
        <v>0</v>
      </c>
      <c r="N8" s="63">
        <f>ROUND(M8*$N$3,3)</f>
        <v>0</v>
      </c>
      <c r="O8" s="198">
        <f>M8+K8+I8+G8+E8+C8</f>
        <v>0</v>
      </c>
      <c r="P8" s="135">
        <f t="shared" si="0"/>
        <v>0</v>
      </c>
      <c r="Q8" s="136">
        <v>0</v>
      </c>
      <c r="R8" s="136">
        <v>0</v>
      </c>
      <c r="S8" s="136">
        <v>0</v>
      </c>
      <c r="T8" s="66">
        <v>0</v>
      </c>
      <c r="U8" s="66">
        <v>0</v>
      </c>
      <c r="V8" s="66">
        <v>0</v>
      </c>
    </row>
    <row r="9" spans="1:22" ht="25.5" customHeight="1" thickBot="1" thickTop="1">
      <c r="A9" s="200"/>
      <c r="B9" s="108" t="s">
        <v>75</v>
      </c>
      <c r="C9" s="67">
        <v>0.5</v>
      </c>
      <c r="D9" s="68">
        <f>ROUND(D8*-C9,3)</f>
        <v>0</v>
      </c>
      <c r="E9" s="67">
        <v>0.1</v>
      </c>
      <c r="F9" s="69">
        <f>ROUND(F8*-E9,3)</f>
        <v>0</v>
      </c>
      <c r="G9" s="67">
        <v>0.5</v>
      </c>
      <c r="H9" s="69">
        <f>ROUND(H8*-G9,3)</f>
        <v>0</v>
      </c>
      <c r="I9" s="70">
        <v>0.5</v>
      </c>
      <c r="J9" s="69">
        <f>ROUND(J8*-I9,3)</f>
        <v>0</v>
      </c>
      <c r="K9" s="70">
        <v>0.5</v>
      </c>
      <c r="L9" s="69">
        <f>ROUND(L8*-K9,3)</f>
        <v>0</v>
      </c>
      <c r="M9" s="70">
        <v>0.5</v>
      </c>
      <c r="N9" s="69">
        <f>ROUND(N8*-M9,3)</f>
        <v>0</v>
      </c>
      <c r="O9" s="198"/>
      <c r="P9" s="135">
        <f t="shared" si="0"/>
        <v>0</v>
      </c>
      <c r="Q9" s="73"/>
      <c r="R9" s="73"/>
      <c r="S9" s="73"/>
      <c r="T9" s="74"/>
      <c r="U9" s="75"/>
      <c r="V9" s="75"/>
    </row>
    <row r="10" spans="1:22" ht="25.5" customHeight="1" thickBot="1" thickTop="1">
      <c r="A10" s="200" t="s">
        <v>46</v>
      </c>
      <c r="B10" s="107" t="s">
        <v>14</v>
      </c>
      <c r="C10" s="62">
        <v>0</v>
      </c>
      <c r="D10" s="63">
        <f>ROUND(C10*0.21,3)</f>
        <v>0</v>
      </c>
      <c r="E10" s="62">
        <v>0</v>
      </c>
      <c r="F10" s="63">
        <f>ROUND(E10*$F$3,3)</f>
        <v>0</v>
      </c>
      <c r="G10" s="62">
        <v>0</v>
      </c>
      <c r="H10" s="63">
        <f>ROUND(G10*$H$3,3)</f>
        <v>0</v>
      </c>
      <c r="I10" s="62">
        <v>0</v>
      </c>
      <c r="J10" s="64">
        <f>ROUND(I10*$J$3,3)</f>
        <v>0</v>
      </c>
      <c r="K10" s="62">
        <v>0</v>
      </c>
      <c r="L10" s="64">
        <f>ROUND(K10*$L$3,3)</f>
        <v>0</v>
      </c>
      <c r="M10" s="62">
        <v>0</v>
      </c>
      <c r="N10" s="63">
        <f>ROUND(M10*$N$3,3)</f>
        <v>0</v>
      </c>
      <c r="O10" s="198">
        <f>M10+K10+I10+G10+E10+C10</f>
        <v>0</v>
      </c>
      <c r="P10" s="135">
        <f t="shared" si="0"/>
        <v>0</v>
      </c>
      <c r="Q10" s="136">
        <v>0</v>
      </c>
      <c r="R10" s="136">
        <v>0</v>
      </c>
      <c r="S10" s="136">
        <v>0</v>
      </c>
      <c r="T10" s="66">
        <v>0</v>
      </c>
      <c r="U10" s="66">
        <v>0</v>
      </c>
      <c r="V10" s="66">
        <v>0</v>
      </c>
    </row>
    <row r="11" spans="1:22" ht="25.5" customHeight="1" thickBot="1" thickTop="1">
      <c r="A11" s="200"/>
      <c r="B11" s="108" t="s">
        <v>75</v>
      </c>
      <c r="C11" s="67">
        <v>0.5</v>
      </c>
      <c r="D11" s="68">
        <f>ROUND(D10*-C11,3)</f>
        <v>0</v>
      </c>
      <c r="E11" s="67">
        <v>0.1</v>
      </c>
      <c r="F11" s="69">
        <f>ROUND(F10*-E11,3)</f>
        <v>0</v>
      </c>
      <c r="G11" s="67">
        <v>0.5</v>
      </c>
      <c r="H11" s="69">
        <f>ROUND(H10*-G11,3)</f>
        <v>0</v>
      </c>
      <c r="I11" s="70">
        <v>0.5</v>
      </c>
      <c r="J11" s="69">
        <f>ROUND(J10*-I11,3)</f>
        <v>0</v>
      </c>
      <c r="K11" s="70">
        <v>0.5</v>
      </c>
      <c r="L11" s="69">
        <f>ROUND(L10*-K11,3)</f>
        <v>0</v>
      </c>
      <c r="M11" s="70">
        <v>0.5</v>
      </c>
      <c r="N11" s="69">
        <f>ROUND(N10*-M11,3)</f>
        <v>0</v>
      </c>
      <c r="O11" s="198"/>
      <c r="P11" s="135">
        <f t="shared" si="0"/>
        <v>0</v>
      </c>
      <c r="Q11" s="73"/>
      <c r="R11" s="73"/>
      <c r="S11" s="73"/>
      <c r="T11" s="74"/>
      <c r="U11" s="75"/>
      <c r="V11" s="75"/>
    </row>
    <row r="12" spans="1:22" ht="25.5" customHeight="1" thickBot="1" thickTop="1">
      <c r="A12" s="199" t="s">
        <v>3</v>
      </c>
      <c r="B12" s="107" t="s">
        <v>14</v>
      </c>
      <c r="C12" s="76">
        <f>C6+C8+C10</f>
        <v>0</v>
      </c>
      <c r="D12" s="77">
        <f>+D11+D9</f>
        <v>0</v>
      </c>
      <c r="E12" s="76">
        <f>E6+E8+E10</f>
        <v>0</v>
      </c>
      <c r="F12" s="77">
        <f>ROUND(E12*$F$3,3)</f>
        <v>0</v>
      </c>
      <c r="G12" s="76">
        <f>SUM(G6+G8+G10)</f>
        <v>0</v>
      </c>
      <c r="H12" s="77">
        <f>ROUND(G12*$H$3,3)</f>
        <v>0</v>
      </c>
      <c r="I12" s="76">
        <f>I10+I8+I6</f>
        <v>0</v>
      </c>
      <c r="J12" s="77">
        <f>J10+J8+J6</f>
        <v>0</v>
      </c>
      <c r="K12" s="76">
        <f>K10+K8+K6</f>
        <v>0</v>
      </c>
      <c r="L12" s="77">
        <f>L10+L8+L6</f>
        <v>0</v>
      </c>
      <c r="M12" s="76">
        <f>SUM(M6+M8+M10)</f>
        <v>0</v>
      </c>
      <c r="N12" s="77">
        <f>N6+N8+N10</f>
        <v>0</v>
      </c>
      <c r="O12" s="198">
        <f>M12+K12+I12+G12+E12+C12</f>
        <v>0</v>
      </c>
      <c r="P12" s="135">
        <f t="shared" si="0"/>
        <v>0</v>
      </c>
      <c r="Q12" s="79">
        <f>Q6+Q8+Q10</f>
        <v>0</v>
      </c>
      <c r="R12" s="79">
        <f>R6+R8+R10</f>
        <v>0</v>
      </c>
      <c r="S12" s="79">
        <f>S6+S8+S10</f>
        <v>0</v>
      </c>
      <c r="T12" s="80">
        <f>SUM(T6+T8+T10)</f>
        <v>0</v>
      </c>
      <c r="U12" s="81">
        <f>SUM(U6+U8+U10)</f>
        <v>0</v>
      </c>
      <c r="V12" s="81">
        <f>SUM(V6+V8+V10)</f>
        <v>0</v>
      </c>
    </row>
    <row r="13" spans="1:22" ht="25.5" customHeight="1" thickBot="1" thickTop="1">
      <c r="A13" s="199"/>
      <c r="B13" s="108" t="s">
        <v>75</v>
      </c>
      <c r="C13" s="67">
        <v>0.5</v>
      </c>
      <c r="D13" s="82">
        <f>ROUND(D12*-C13,3)</f>
        <v>0</v>
      </c>
      <c r="E13" s="67">
        <v>0.1</v>
      </c>
      <c r="F13" s="82">
        <f>ROUND(F12*-E13,3)</f>
        <v>0</v>
      </c>
      <c r="G13" s="67">
        <v>0.5</v>
      </c>
      <c r="H13" s="82">
        <f>ROUND(H12*-G13,3)</f>
        <v>0</v>
      </c>
      <c r="I13" s="67">
        <v>0.5</v>
      </c>
      <c r="J13" s="28">
        <f>J11+J9+J7</f>
        <v>0</v>
      </c>
      <c r="K13" s="67">
        <v>0.5</v>
      </c>
      <c r="L13" s="28">
        <f>L11+L9+L7</f>
        <v>0</v>
      </c>
      <c r="M13" s="70">
        <v>0.5</v>
      </c>
      <c r="N13" s="82">
        <f>N7+N9+N11</f>
        <v>0</v>
      </c>
      <c r="O13" s="198"/>
      <c r="P13" s="135">
        <f t="shared" si="0"/>
        <v>0</v>
      </c>
      <c r="Q13" s="113"/>
      <c r="R13" s="113"/>
      <c r="S13" s="113"/>
      <c r="T13" s="71"/>
      <c r="U13" s="72"/>
      <c r="V13" s="72"/>
    </row>
    <row r="14" spans="1:22" ht="25.5" customHeight="1" thickTop="1">
      <c r="A14" s="83"/>
      <c r="B14" s="84"/>
      <c r="C14" s="85"/>
      <c r="D14" s="86"/>
      <c r="E14" s="87"/>
      <c r="F14" s="88"/>
      <c r="G14" s="89"/>
      <c r="H14" s="88"/>
      <c r="I14" s="90"/>
      <c r="J14" s="91"/>
      <c r="K14" s="90"/>
      <c r="L14" s="91"/>
      <c r="M14" s="92"/>
      <c r="N14" s="92"/>
      <c r="O14" s="93"/>
      <c r="P14" s="93"/>
      <c r="Q14" s="92"/>
      <c r="R14" s="92"/>
      <c r="S14" s="92"/>
      <c r="T14" s="92"/>
      <c r="U14" s="92"/>
      <c r="V14" s="92"/>
    </row>
    <row r="15" spans="11:16" s="94" customFormat="1" ht="25.5" customHeight="1">
      <c r="K15" s="95"/>
      <c r="O15" s="96"/>
      <c r="P15" s="96"/>
    </row>
    <row r="16" spans="11:16" s="94" customFormat="1" ht="25.5" customHeight="1">
      <c r="K16" s="95"/>
      <c r="O16" s="96"/>
      <c r="P16" s="96"/>
    </row>
    <row r="17" spans="10:16" s="94" customFormat="1" ht="25.5" customHeight="1">
      <c r="J17" s="97"/>
      <c r="K17" s="98"/>
      <c r="L17" s="97"/>
      <c r="O17" s="96"/>
      <c r="P17" s="96"/>
    </row>
    <row r="18" spans="10:16" s="94" customFormat="1" ht="25.5" customHeight="1">
      <c r="J18" s="97"/>
      <c r="K18" s="98"/>
      <c r="L18" s="97"/>
      <c r="O18" s="96"/>
      <c r="P18" s="96"/>
    </row>
    <row r="19" spans="10:16" s="94" customFormat="1" ht="25.5" customHeight="1">
      <c r="J19" s="97"/>
      <c r="K19" s="99"/>
      <c r="L19" s="97"/>
      <c r="O19" s="96"/>
      <c r="P19" s="96"/>
    </row>
  </sheetData>
  <sheetProtection/>
  <mergeCells count="33">
    <mergeCell ref="O1:P3"/>
    <mergeCell ref="A12:A13"/>
    <mergeCell ref="O5:P5"/>
    <mergeCell ref="A6:A7"/>
    <mergeCell ref="A8:A9"/>
    <mergeCell ref="A10:A11"/>
    <mergeCell ref="G5:H5"/>
    <mergeCell ref="G1:H2"/>
    <mergeCell ref="A1:A2"/>
    <mergeCell ref="I1:L2"/>
    <mergeCell ref="M5:N5"/>
    <mergeCell ref="C5:D5"/>
    <mergeCell ref="E5:F5"/>
    <mergeCell ref="I5:L5"/>
    <mergeCell ref="M1:N2"/>
    <mergeCell ref="A3:A4"/>
    <mergeCell ref="B3:B4"/>
    <mergeCell ref="C1:D2"/>
    <mergeCell ref="E1:F2"/>
    <mergeCell ref="Q1:R2"/>
    <mergeCell ref="S1:S4"/>
    <mergeCell ref="T1:V2"/>
    <mergeCell ref="T3:T4"/>
    <mergeCell ref="U3:U4"/>
    <mergeCell ref="V3:V4"/>
    <mergeCell ref="Q3:Q4"/>
    <mergeCell ref="R3:R4"/>
    <mergeCell ref="O10:O11"/>
    <mergeCell ref="O12:O13"/>
    <mergeCell ref="Q5:R5"/>
    <mergeCell ref="T5:U5"/>
    <mergeCell ref="O6:O7"/>
    <mergeCell ref="O8:O9"/>
  </mergeCells>
  <printOptions horizontalCentered="1" verticalCentered="1"/>
  <pageMargins left="0.2" right="0.2" top="0.36" bottom="0.984251968503937" header="0.23" footer="0.5118110236220472"/>
  <pageSetup horizontalDpi="600" verticalDpi="600" orientation="landscape" paperSize="9" scale="75" r:id="rId3"/>
  <headerFooter alignWithMargins="0">
    <oddHeader>&amp;C3^ TRIMESTRE</oddHeader>
    <oddFooter>&amp;CPagina &amp;P di &amp;N</oddFooter>
  </headerFooter>
  <colBreaks count="2" manualBreakCount="2">
    <brk id="8" max="12" man="1"/>
    <brk id="14" max="12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tabColor indexed="45"/>
  </sheetPr>
  <dimension ref="A1:H21"/>
  <sheetViews>
    <sheetView zoomScale="75" zoomScaleNormal="75" zoomScalePageLayoutView="0" workbookViewId="0" topLeftCell="A4">
      <selection activeCell="D29" sqref="D29:E30"/>
    </sheetView>
  </sheetViews>
  <sheetFormatPr defaultColWidth="21.7109375" defaultRowHeight="30" customHeight="1"/>
  <cols>
    <col min="1" max="1" width="21.7109375" style="54" customWidth="1"/>
    <col min="2" max="16384" width="21.7109375" style="52" customWidth="1"/>
  </cols>
  <sheetData>
    <row r="1" spans="1:8" ht="34.5" customHeight="1" thickTop="1">
      <c r="A1" s="229" t="s">
        <v>49</v>
      </c>
      <c r="B1" s="230"/>
      <c r="C1" s="230"/>
      <c r="D1" s="230"/>
      <c r="E1" s="230"/>
      <c r="F1" s="230"/>
      <c r="G1" s="230"/>
      <c r="H1" s="231"/>
    </row>
    <row r="2" spans="1:8" ht="34.5" customHeight="1" thickBot="1">
      <c r="A2" s="232"/>
      <c r="B2" s="233"/>
      <c r="C2" s="233"/>
      <c r="D2" s="233"/>
      <c r="E2" s="233"/>
      <c r="F2" s="233"/>
      <c r="G2" s="233"/>
      <c r="H2" s="234"/>
    </row>
    <row r="3" spans="1:8" ht="34.5" customHeight="1" thickBot="1" thickTop="1">
      <c r="A3" s="120"/>
      <c r="B3" s="121"/>
      <c r="C3" s="121"/>
      <c r="D3" s="121"/>
      <c r="E3" s="121"/>
      <c r="F3" s="121"/>
      <c r="G3" s="121"/>
      <c r="H3" s="122"/>
    </row>
    <row r="4" spans="1:8" ht="34.5" customHeight="1" thickBot="1" thickTop="1">
      <c r="A4" s="206" t="s">
        <v>94</v>
      </c>
      <c r="B4" s="209" t="s">
        <v>38</v>
      </c>
      <c r="C4" s="210"/>
      <c r="D4" s="210"/>
      <c r="E4" s="211" t="s">
        <v>35</v>
      </c>
      <c r="F4" s="212"/>
      <c r="G4" s="212"/>
      <c r="H4" s="213"/>
    </row>
    <row r="5" spans="1:8" ht="34.5" customHeight="1" thickBot="1" thickTop="1">
      <c r="A5" s="207"/>
      <c r="B5" s="214" t="s">
        <v>39</v>
      </c>
      <c r="C5" s="216" t="s">
        <v>6</v>
      </c>
      <c r="D5" s="214" t="s">
        <v>68</v>
      </c>
      <c r="E5" s="238" t="s">
        <v>34</v>
      </c>
      <c r="F5" s="239"/>
      <c r="G5" s="238" t="s">
        <v>15</v>
      </c>
      <c r="H5" s="239"/>
    </row>
    <row r="6" spans="1:8" ht="34.5" customHeight="1" thickBot="1" thickTop="1">
      <c r="A6" s="208"/>
      <c r="B6" s="215"/>
      <c r="C6" s="217"/>
      <c r="D6" s="215"/>
      <c r="E6" s="240"/>
      <c r="F6" s="241"/>
      <c r="G6" s="29" t="s">
        <v>16</v>
      </c>
      <c r="H6" s="30"/>
    </row>
    <row r="7" spans="1:8" ht="34.5" customHeight="1" thickBot="1" thickTop="1">
      <c r="A7" s="31" t="s">
        <v>44</v>
      </c>
      <c r="B7" s="32">
        <f>'3^ trim.'!$O$6</f>
        <v>0</v>
      </c>
      <c r="C7" s="33">
        <f>'3^ trim.'!$P$6</f>
        <v>0</v>
      </c>
      <c r="D7" s="34">
        <f>'3^ trim.'!$P$7</f>
        <v>0</v>
      </c>
      <c r="E7" s="35" t="s">
        <v>66</v>
      </c>
      <c r="F7" s="36">
        <f>C10</f>
        <v>0</v>
      </c>
      <c r="G7" s="29" t="s">
        <v>17</v>
      </c>
      <c r="H7" s="37">
        <v>0</v>
      </c>
    </row>
    <row r="8" spans="1:8" ht="34.5" customHeight="1" thickBot="1" thickTop="1">
      <c r="A8" s="31" t="s">
        <v>45</v>
      </c>
      <c r="B8" s="32">
        <f>'3^ trim.'!$O$8</f>
        <v>0</v>
      </c>
      <c r="C8" s="33">
        <f>'3^ trim.'!$P$8</f>
        <v>0</v>
      </c>
      <c r="D8" s="34">
        <f>'3^ trim.'!$P$9</f>
        <v>0</v>
      </c>
      <c r="E8" s="38" t="s">
        <v>67</v>
      </c>
      <c r="F8" s="39">
        <f>D10</f>
        <v>0</v>
      </c>
      <c r="G8" s="29" t="s">
        <v>18</v>
      </c>
      <c r="H8" s="40"/>
    </row>
    <row r="9" spans="1:8" ht="34.5" customHeight="1" thickBot="1" thickTop="1">
      <c r="A9" s="31" t="s">
        <v>46</v>
      </c>
      <c r="B9" s="32">
        <f>'3^ trim.'!$O$10</f>
        <v>0</v>
      </c>
      <c r="C9" s="33">
        <f>'3^ trim.'!$P$10</f>
        <v>0</v>
      </c>
      <c r="D9" s="34">
        <f>'3^ trim.'!$P$11</f>
        <v>0</v>
      </c>
      <c r="E9" s="41" t="s">
        <v>74</v>
      </c>
      <c r="F9" s="42">
        <f>F7+F8</f>
        <v>0</v>
      </c>
      <c r="G9" s="43" t="s">
        <v>19</v>
      </c>
      <c r="H9" s="44"/>
    </row>
    <row r="10" spans="1:8" ht="34.5" customHeight="1" thickBot="1" thickTop="1">
      <c r="A10" s="45" t="s">
        <v>3</v>
      </c>
      <c r="B10" s="46">
        <f>'3^ trim.'!$O$12</f>
        <v>0</v>
      </c>
      <c r="C10" s="47">
        <f>'3^ trim.'!$P$12</f>
        <v>0</v>
      </c>
      <c r="D10" s="48">
        <f>'3^ trim.'!$P$13</f>
        <v>0</v>
      </c>
      <c r="E10" s="53" t="s">
        <v>20</v>
      </c>
      <c r="F10" s="242"/>
      <c r="G10" s="243"/>
      <c r="H10" s="244"/>
    </row>
    <row r="11" spans="1:8" ht="34.5" customHeight="1" thickBot="1" thickTop="1">
      <c r="A11" s="235"/>
      <c r="B11" s="236"/>
      <c r="C11" s="236"/>
      <c r="D11" s="236"/>
      <c r="E11" s="236"/>
      <c r="F11" s="236"/>
      <c r="G11" s="236"/>
      <c r="H11" s="237"/>
    </row>
    <row r="12" spans="1:8" ht="34.5" customHeight="1" thickBot="1" thickTop="1">
      <c r="A12" s="219" t="s">
        <v>73</v>
      </c>
      <c r="B12" s="220"/>
      <c r="C12" s="220"/>
      <c r="D12" s="220"/>
      <c r="E12" s="220"/>
      <c r="F12" s="220"/>
      <c r="G12" s="220"/>
      <c r="H12" s="221"/>
    </row>
    <row r="13" spans="1:8" ht="34.5" customHeight="1" thickBot="1" thickTop="1">
      <c r="A13" s="202" t="s">
        <v>1</v>
      </c>
      <c r="B13" s="202" t="s">
        <v>32</v>
      </c>
      <c r="C13" s="202" t="s">
        <v>56</v>
      </c>
      <c r="D13" s="228" t="s">
        <v>54</v>
      </c>
      <c r="E13" s="228"/>
      <c r="F13" s="202" t="s">
        <v>2</v>
      </c>
      <c r="G13" s="202" t="s">
        <v>69</v>
      </c>
      <c r="H13" s="202" t="s">
        <v>37</v>
      </c>
    </row>
    <row r="14" spans="1:8" ht="34.5" customHeight="1" thickBot="1" thickTop="1">
      <c r="A14" s="203"/>
      <c r="B14" s="203"/>
      <c r="C14" s="203"/>
      <c r="D14" s="118">
        <f>'3^ trim.'!$I$12</f>
        <v>0</v>
      </c>
      <c r="E14" s="118">
        <f>'3^ trim.'!$K$12</f>
        <v>0</v>
      </c>
      <c r="F14" s="203"/>
      <c r="G14" s="203"/>
      <c r="H14" s="203"/>
    </row>
    <row r="15" spans="1:8" ht="34.5" customHeight="1" thickBot="1" thickTop="1">
      <c r="A15" s="51">
        <f>'3^ trim.'!$C$12</f>
        <v>0</v>
      </c>
      <c r="B15" s="51">
        <f>'3^ trim.'!$E$12</f>
        <v>0</v>
      </c>
      <c r="C15" s="51">
        <f>'3^ trim.'!$G$12</f>
        <v>0</v>
      </c>
      <c r="D15" s="201">
        <f>D14+E14</f>
        <v>0</v>
      </c>
      <c r="E15" s="201"/>
      <c r="F15" s="51">
        <f>'3^ trim.'!$M$12</f>
        <v>0</v>
      </c>
      <c r="G15" s="51">
        <f>'3^ trim.'!$U$12</f>
        <v>0</v>
      </c>
      <c r="H15" s="51">
        <f>'3^ trim.'!Q12+'3^ trim.'!R12+'3^ trim.'!S12</f>
        <v>0</v>
      </c>
    </row>
    <row r="16" spans="1:8" ht="34.5" customHeight="1" thickBot="1" thickTop="1">
      <c r="A16" s="204" t="s">
        <v>71</v>
      </c>
      <c r="B16" s="205"/>
      <c r="C16" s="119">
        <f>A15+B15+C15+D15+F15+G15+H15</f>
        <v>0</v>
      </c>
      <c r="D16" s="222" t="s">
        <v>20</v>
      </c>
      <c r="E16" s="225"/>
      <c r="F16" s="225"/>
      <c r="G16" s="225"/>
      <c r="H16" s="225"/>
    </row>
    <row r="17" spans="1:8" ht="34.5" customHeight="1" thickBot="1" thickTop="1">
      <c r="A17" s="218" t="s">
        <v>72</v>
      </c>
      <c r="B17" s="218"/>
      <c r="C17" s="49">
        <f>-F8</f>
        <v>0</v>
      </c>
      <c r="D17" s="223"/>
      <c r="E17" s="226"/>
      <c r="F17" s="226"/>
      <c r="G17" s="226"/>
      <c r="H17" s="226"/>
    </row>
    <row r="18" spans="1:8" ht="34.5" customHeight="1" thickBot="1" thickTop="1">
      <c r="A18" s="218" t="s">
        <v>70</v>
      </c>
      <c r="B18" s="218"/>
      <c r="C18" s="50">
        <f>C16+C17</f>
        <v>0</v>
      </c>
      <c r="D18" s="224"/>
      <c r="E18" s="227"/>
      <c r="F18" s="227"/>
      <c r="G18" s="227"/>
      <c r="H18" s="227"/>
    </row>
    <row r="19" ht="30" customHeight="1" thickTop="1"/>
    <row r="21" ht="30" customHeight="1">
      <c r="B21" s="54"/>
    </row>
  </sheetData>
  <sheetProtection/>
  <mergeCells count="25">
    <mergeCell ref="C13:C14"/>
    <mergeCell ref="A13:A14"/>
    <mergeCell ref="D13:E13"/>
    <mergeCell ref="A1:H2"/>
    <mergeCell ref="A4:A6"/>
    <mergeCell ref="F10:H10"/>
    <mergeCell ref="A11:H11"/>
    <mergeCell ref="B4:D4"/>
    <mergeCell ref="G5:H5"/>
    <mergeCell ref="A16:B16"/>
    <mergeCell ref="D16:D18"/>
    <mergeCell ref="E16:H18"/>
    <mergeCell ref="A17:B17"/>
    <mergeCell ref="A18:B18"/>
    <mergeCell ref="D15:E15"/>
    <mergeCell ref="A12:H12"/>
    <mergeCell ref="G13:G14"/>
    <mergeCell ref="H13:H14"/>
    <mergeCell ref="F13:F14"/>
    <mergeCell ref="E4:H4"/>
    <mergeCell ref="B5:B6"/>
    <mergeCell ref="C5:C6"/>
    <mergeCell ref="D5:D6"/>
    <mergeCell ref="E5:F6"/>
    <mergeCell ref="B13:B14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3" r:id="rId3"/>
  <headerFooter alignWithMargins="0">
    <oddFooter>&amp;Cliquidazione IVA 3^ trimestre</oddFooter>
  </headerFooter>
  <rowBreaks count="1" manualBreakCount="1">
    <brk id="18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tabColor indexed="42"/>
  </sheetPr>
  <dimension ref="A1:V26"/>
  <sheetViews>
    <sheetView zoomScale="75" zoomScaleNormal="75" zoomScalePageLayoutView="0" workbookViewId="0" topLeftCell="A1">
      <pane xSplit="2" ySplit="5" topLeftCell="C6" activePane="bottomRight" state="frozen"/>
      <selection pane="topLeft" activeCell="D29" sqref="D29:E30"/>
      <selection pane="topRight" activeCell="D29" sqref="D29:E30"/>
      <selection pane="bottomLeft" activeCell="D29" sqref="D29:E30"/>
      <selection pane="bottomRight" activeCell="I32" sqref="I32"/>
    </sheetView>
  </sheetViews>
  <sheetFormatPr defaultColWidth="9.140625" defaultRowHeight="25.5" customHeight="1"/>
  <cols>
    <col min="1" max="14" width="21.7109375" style="55" customWidth="1"/>
    <col min="15" max="16" width="21.7109375" style="106" hidden="1" customWidth="1"/>
    <col min="17" max="22" width="21.7109375" style="55" customWidth="1"/>
    <col min="23" max="28" width="9.140625" style="55" customWidth="1"/>
    <col min="29" max="29" width="0" style="55" hidden="1" customWidth="1"/>
    <col min="30" max="30" width="9.140625" style="55" customWidth="1"/>
    <col min="31" max="31" width="0" style="55" hidden="1" customWidth="1"/>
    <col min="32" max="16384" width="9.140625" style="55" customWidth="1"/>
  </cols>
  <sheetData>
    <row r="1" spans="1:22" ht="25.5" customHeight="1" thickBot="1" thickTop="1">
      <c r="A1" s="169" t="s">
        <v>0</v>
      </c>
      <c r="B1" s="114"/>
      <c r="C1" s="169" t="s">
        <v>1</v>
      </c>
      <c r="D1" s="175"/>
      <c r="E1" s="169" t="s">
        <v>32</v>
      </c>
      <c r="F1" s="175"/>
      <c r="G1" s="169" t="s">
        <v>56</v>
      </c>
      <c r="H1" s="175"/>
      <c r="I1" s="256" t="s">
        <v>54</v>
      </c>
      <c r="J1" s="256"/>
      <c r="K1" s="256"/>
      <c r="L1" s="256"/>
      <c r="M1" s="256" t="s">
        <v>2</v>
      </c>
      <c r="N1" s="256"/>
      <c r="O1" s="257" t="s">
        <v>3</v>
      </c>
      <c r="P1" s="257"/>
      <c r="Q1" s="169" t="s">
        <v>60</v>
      </c>
      <c r="R1" s="175"/>
      <c r="S1" s="177" t="s">
        <v>63</v>
      </c>
      <c r="T1" s="185" t="s">
        <v>78</v>
      </c>
      <c r="U1" s="185"/>
      <c r="V1" s="175"/>
    </row>
    <row r="2" spans="1:22" ht="25.5" customHeight="1" thickBot="1" thickTop="1">
      <c r="A2" s="170"/>
      <c r="B2" s="115"/>
      <c r="C2" s="170"/>
      <c r="D2" s="176"/>
      <c r="E2" s="170"/>
      <c r="F2" s="176"/>
      <c r="G2" s="170"/>
      <c r="H2" s="176"/>
      <c r="I2" s="256"/>
      <c r="J2" s="256"/>
      <c r="K2" s="256"/>
      <c r="L2" s="256"/>
      <c r="M2" s="256"/>
      <c r="N2" s="256"/>
      <c r="O2" s="258"/>
      <c r="P2" s="258"/>
      <c r="Q2" s="170"/>
      <c r="R2" s="176"/>
      <c r="S2" s="178"/>
      <c r="T2" s="191"/>
      <c r="U2" s="191"/>
      <c r="V2" s="192"/>
    </row>
    <row r="3" spans="1:22" ht="30" customHeight="1" thickBot="1" thickTop="1">
      <c r="A3" s="173" t="s">
        <v>94</v>
      </c>
      <c r="B3" s="174" t="s">
        <v>4</v>
      </c>
      <c r="C3" s="56" t="s">
        <v>33</v>
      </c>
      <c r="D3" s="57">
        <v>0.21</v>
      </c>
      <c r="E3" s="56" t="s">
        <v>33</v>
      </c>
      <c r="F3" s="57">
        <v>0.2</v>
      </c>
      <c r="G3" s="56" t="s">
        <v>33</v>
      </c>
      <c r="H3" s="57">
        <v>0.1</v>
      </c>
      <c r="I3" s="56" t="s">
        <v>33</v>
      </c>
      <c r="J3" s="58">
        <v>0.1</v>
      </c>
      <c r="K3" s="56" t="s">
        <v>33</v>
      </c>
      <c r="L3" s="58">
        <v>0.2</v>
      </c>
      <c r="M3" s="56" t="s">
        <v>33</v>
      </c>
      <c r="N3" s="58">
        <v>0.2</v>
      </c>
      <c r="O3" s="259"/>
      <c r="P3" s="259"/>
      <c r="Q3" s="183" t="s">
        <v>61</v>
      </c>
      <c r="R3" s="183" t="s">
        <v>62</v>
      </c>
      <c r="S3" s="178"/>
      <c r="T3" s="193" t="s">
        <v>57</v>
      </c>
      <c r="U3" s="195" t="s">
        <v>58</v>
      </c>
      <c r="V3" s="195" t="s">
        <v>59</v>
      </c>
    </row>
    <row r="4" spans="1:22" ht="30" customHeight="1" thickBot="1" thickTop="1">
      <c r="A4" s="173"/>
      <c r="B4" s="174"/>
      <c r="C4" s="59" t="s">
        <v>5</v>
      </c>
      <c r="D4" s="60" t="s">
        <v>6</v>
      </c>
      <c r="E4" s="59" t="s">
        <v>5</v>
      </c>
      <c r="F4" s="60" t="s">
        <v>6</v>
      </c>
      <c r="G4" s="59" t="s">
        <v>5</v>
      </c>
      <c r="H4" s="60" t="s">
        <v>6</v>
      </c>
      <c r="I4" s="59" t="s">
        <v>5</v>
      </c>
      <c r="J4" s="60" t="s">
        <v>6</v>
      </c>
      <c r="K4" s="59" t="s">
        <v>5</v>
      </c>
      <c r="L4" s="60" t="s">
        <v>6</v>
      </c>
      <c r="M4" s="59" t="s">
        <v>5</v>
      </c>
      <c r="N4" s="60" t="s">
        <v>6</v>
      </c>
      <c r="O4" s="137" t="s">
        <v>5</v>
      </c>
      <c r="P4" s="109" t="s">
        <v>6</v>
      </c>
      <c r="Q4" s="184"/>
      <c r="R4" s="184"/>
      <c r="S4" s="179"/>
      <c r="T4" s="194"/>
      <c r="U4" s="196"/>
      <c r="V4" s="196"/>
    </row>
    <row r="5" spans="1:22" ht="25.5" customHeight="1" thickBot="1" thickTop="1">
      <c r="A5" s="116"/>
      <c r="B5" s="117"/>
      <c r="C5" s="187" t="s">
        <v>7</v>
      </c>
      <c r="D5" s="187"/>
      <c r="E5" s="187" t="s">
        <v>8</v>
      </c>
      <c r="F5" s="187"/>
      <c r="G5" s="187" t="s">
        <v>9</v>
      </c>
      <c r="H5" s="187"/>
      <c r="I5" s="187" t="s">
        <v>10</v>
      </c>
      <c r="J5" s="187"/>
      <c r="K5" s="187"/>
      <c r="L5" s="187"/>
      <c r="M5" s="187" t="s">
        <v>11</v>
      </c>
      <c r="N5" s="187"/>
      <c r="O5" s="260"/>
      <c r="P5" s="261"/>
      <c r="Q5" s="188" t="s">
        <v>12</v>
      </c>
      <c r="R5" s="190"/>
      <c r="S5" s="61" t="s">
        <v>13</v>
      </c>
      <c r="T5" s="189" t="s">
        <v>65</v>
      </c>
      <c r="U5" s="190"/>
      <c r="V5" s="61" t="s">
        <v>27</v>
      </c>
    </row>
    <row r="6" spans="1:22" ht="25.5" customHeight="1" thickBot="1" thickTop="1">
      <c r="A6" s="200" t="s">
        <v>47</v>
      </c>
      <c r="B6" s="107" t="s">
        <v>14</v>
      </c>
      <c r="C6" s="62">
        <v>26000</v>
      </c>
      <c r="D6" s="63">
        <f>ROUND(C6*$D$3,3)</f>
        <v>5460</v>
      </c>
      <c r="E6" s="62">
        <v>0</v>
      </c>
      <c r="F6" s="63">
        <f>ROUND(E6*$F$3,3)</f>
        <v>0</v>
      </c>
      <c r="G6" s="62">
        <v>0</v>
      </c>
      <c r="H6" s="63">
        <f>ROUND(G6*$H$3,3)</f>
        <v>0</v>
      </c>
      <c r="I6" s="62">
        <v>0</v>
      </c>
      <c r="J6" s="64">
        <f>ROUND(I6*$J$3,3)</f>
        <v>0</v>
      </c>
      <c r="K6" s="62">
        <v>0</v>
      </c>
      <c r="L6" s="64">
        <f>ROUND(K6*$L$3,3)</f>
        <v>0</v>
      </c>
      <c r="M6" s="62">
        <v>0</v>
      </c>
      <c r="N6" s="63">
        <f>ROUND(M6*$N$3,3)</f>
        <v>0</v>
      </c>
      <c r="O6" s="255">
        <f>M6+K6+I6+G6+E6+C6</f>
        <v>26000</v>
      </c>
      <c r="P6" s="65">
        <f>N6+L6+J6+H6+F6+D6</f>
        <v>5460</v>
      </c>
      <c r="Q6" s="110">
        <v>0</v>
      </c>
      <c r="R6" s="110">
        <v>0</v>
      </c>
      <c r="S6" s="110">
        <v>0</v>
      </c>
      <c r="T6" s="66">
        <v>0</v>
      </c>
      <c r="U6" s="66">
        <v>0</v>
      </c>
      <c r="V6" s="66">
        <v>0</v>
      </c>
    </row>
    <row r="7" spans="1:22" ht="25.5" customHeight="1" thickBot="1" thickTop="1">
      <c r="A7" s="200"/>
      <c r="B7" s="108" t="s">
        <v>75</v>
      </c>
      <c r="C7" s="67">
        <v>0.5</v>
      </c>
      <c r="D7" s="68">
        <f>ROUND(D6*-C7,3)</f>
        <v>-2730</v>
      </c>
      <c r="E7" s="67">
        <v>0.1</v>
      </c>
      <c r="F7" s="69">
        <f>ROUND(F6*-E7,3)</f>
        <v>0</v>
      </c>
      <c r="G7" s="67">
        <v>0.5</v>
      </c>
      <c r="H7" s="69">
        <f>ROUND(H6*-G7,3)</f>
        <v>0</v>
      </c>
      <c r="I7" s="70">
        <v>0.5</v>
      </c>
      <c r="J7" s="69">
        <f>ROUND(J6*-I7,3)</f>
        <v>0</v>
      </c>
      <c r="K7" s="70">
        <v>0.5</v>
      </c>
      <c r="L7" s="69">
        <f>ROUND(L6*-K7,3)</f>
        <v>0</v>
      </c>
      <c r="M7" s="70">
        <v>0.1</v>
      </c>
      <c r="N7" s="69">
        <f>ROUND(N6*-M7,3)</f>
        <v>0</v>
      </c>
      <c r="O7" s="255"/>
      <c r="P7" s="65">
        <f aca="true" t="shared" si="0" ref="P7:P13">N7+L7+J7+H7+F7+D7</f>
        <v>-2730</v>
      </c>
      <c r="Q7" s="111"/>
      <c r="R7" s="73"/>
      <c r="S7" s="73"/>
      <c r="T7" s="74"/>
      <c r="U7" s="75"/>
      <c r="V7" s="75"/>
    </row>
    <row r="8" spans="1:22" ht="25.5" customHeight="1" thickBot="1" thickTop="1">
      <c r="A8" s="200" t="s">
        <v>48</v>
      </c>
      <c r="B8" s="107" t="s">
        <v>14</v>
      </c>
      <c r="C8" s="62">
        <v>0</v>
      </c>
      <c r="D8" s="63">
        <f>ROUND(C8*$D$3,3)</f>
        <v>0</v>
      </c>
      <c r="E8" s="62">
        <v>0</v>
      </c>
      <c r="F8" s="63">
        <f>ROUND(E8*$F$3,3)</f>
        <v>0</v>
      </c>
      <c r="G8" s="62">
        <v>0</v>
      </c>
      <c r="H8" s="63">
        <f>ROUND(G8*$H$3,3)</f>
        <v>0</v>
      </c>
      <c r="I8" s="62">
        <v>0</v>
      </c>
      <c r="J8" s="64">
        <f>ROUND(I8*$J$3,3)</f>
        <v>0</v>
      </c>
      <c r="K8" s="62">
        <v>0</v>
      </c>
      <c r="L8" s="64">
        <f>ROUND(K8*$L$3,3)</f>
        <v>0</v>
      </c>
      <c r="M8" s="62">
        <v>0</v>
      </c>
      <c r="N8" s="63">
        <f>ROUND(M8*$N$3,3)</f>
        <v>0</v>
      </c>
      <c r="O8" s="255">
        <f>M8+K8+I8+G8+E8+C8</f>
        <v>0</v>
      </c>
      <c r="P8" s="65">
        <f t="shared" si="0"/>
        <v>0</v>
      </c>
      <c r="Q8" s="110">
        <v>0</v>
      </c>
      <c r="R8" s="110">
        <v>0</v>
      </c>
      <c r="S8" s="110">
        <v>0</v>
      </c>
      <c r="T8" s="66">
        <v>0</v>
      </c>
      <c r="U8" s="66">
        <v>0</v>
      </c>
      <c r="V8" s="66">
        <v>0</v>
      </c>
    </row>
    <row r="9" spans="1:22" ht="25.5" customHeight="1" thickBot="1" thickTop="1">
      <c r="A9" s="200"/>
      <c r="B9" s="108" t="s">
        <v>75</v>
      </c>
      <c r="C9" s="67">
        <v>0.5</v>
      </c>
      <c r="D9" s="68">
        <f>ROUND(D8*-C9,3)</f>
        <v>0</v>
      </c>
      <c r="E9" s="67">
        <v>0.1</v>
      </c>
      <c r="F9" s="69">
        <f>ROUND(F8*-E9,3)</f>
        <v>0</v>
      </c>
      <c r="G9" s="67">
        <v>0.5</v>
      </c>
      <c r="H9" s="69">
        <f>ROUND(H8*-G9,3)</f>
        <v>0</v>
      </c>
      <c r="I9" s="70">
        <v>0.5</v>
      </c>
      <c r="J9" s="69">
        <f>ROUND(J8*-I9,3)</f>
        <v>0</v>
      </c>
      <c r="K9" s="70">
        <v>0.5</v>
      </c>
      <c r="L9" s="69">
        <f>ROUND(L8*-K9,3)</f>
        <v>0</v>
      </c>
      <c r="M9" s="70">
        <v>0.1</v>
      </c>
      <c r="N9" s="69">
        <f>ROUND(N8*-M9,3)</f>
        <v>0</v>
      </c>
      <c r="O9" s="255"/>
      <c r="P9" s="65">
        <f t="shared" si="0"/>
        <v>0</v>
      </c>
      <c r="Q9" s="111"/>
      <c r="R9" s="73"/>
      <c r="S9" s="73"/>
      <c r="T9" s="74"/>
      <c r="U9" s="75"/>
      <c r="V9" s="75"/>
    </row>
    <row r="10" spans="1:22" ht="25.5" customHeight="1" thickBot="1" thickTop="1">
      <c r="A10" s="200" t="s">
        <v>91</v>
      </c>
      <c r="B10" s="107" t="s">
        <v>14</v>
      </c>
      <c r="C10" s="62">
        <v>0</v>
      </c>
      <c r="D10" s="63">
        <f>ROUND(C10*$D$3,3)</f>
        <v>0</v>
      </c>
      <c r="E10" s="62">
        <v>0</v>
      </c>
      <c r="F10" s="63">
        <f>ROUND(E10*$F$3,3)</f>
        <v>0</v>
      </c>
      <c r="G10" s="62">
        <v>0</v>
      </c>
      <c r="H10" s="63">
        <f>ROUND(G10*$H$3,3)</f>
        <v>0</v>
      </c>
      <c r="I10" s="62">
        <v>0</v>
      </c>
      <c r="J10" s="64">
        <f>ROUND(I10*$J$3,3)</f>
        <v>0</v>
      </c>
      <c r="K10" s="62">
        <v>0</v>
      </c>
      <c r="L10" s="64">
        <f>ROUND(K10*$L$3,3)</f>
        <v>0</v>
      </c>
      <c r="M10" s="62">
        <v>0</v>
      </c>
      <c r="N10" s="63">
        <f>ROUND(M10*$N$3,3)</f>
        <v>0</v>
      </c>
      <c r="O10" s="255">
        <f>M10+K10+I10+G10+E10+C10</f>
        <v>0</v>
      </c>
      <c r="P10" s="65">
        <f t="shared" si="0"/>
        <v>0</v>
      </c>
      <c r="Q10" s="110">
        <v>0</v>
      </c>
      <c r="R10" s="110">
        <v>0</v>
      </c>
      <c r="S10" s="110">
        <v>0</v>
      </c>
      <c r="T10" s="66">
        <v>0</v>
      </c>
      <c r="U10" s="66">
        <v>0</v>
      </c>
      <c r="V10" s="66">
        <v>0</v>
      </c>
    </row>
    <row r="11" spans="1:22" ht="25.5" customHeight="1" thickBot="1" thickTop="1">
      <c r="A11" s="200"/>
      <c r="B11" s="108" t="s">
        <v>75</v>
      </c>
      <c r="C11" s="67">
        <v>0.5</v>
      </c>
      <c r="D11" s="68">
        <f>ROUND(D10*-C11,3)</f>
        <v>0</v>
      </c>
      <c r="E11" s="67">
        <v>0.1</v>
      </c>
      <c r="F11" s="69">
        <f>ROUND(F10*-E11,3)</f>
        <v>0</v>
      </c>
      <c r="G11" s="67">
        <v>0.5</v>
      </c>
      <c r="H11" s="69">
        <f>ROUND(H10*-G11,3)</f>
        <v>0</v>
      </c>
      <c r="I11" s="70">
        <v>0.5</v>
      </c>
      <c r="J11" s="69">
        <f>ROUND(J10*-I11,3)</f>
        <v>0</v>
      </c>
      <c r="K11" s="70">
        <v>0.5</v>
      </c>
      <c r="L11" s="69">
        <f>ROUND(L10*-K11,3)</f>
        <v>0</v>
      </c>
      <c r="M11" s="70">
        <v>0.1</v>
      </c>
      <c r="N11" s="69">
        <f>ROUND(N10*-M11,3)</f>
        <v>0</v>
      </c>
      <c r="O11" s="255"/>
      <c r="P11" s="65">
        <f t="shared" si="0"/>
        <v>0</v>
      </c>
      <c r="Q11" s="111"/>
      <c r="R11" s="73"/>
      <c r="S11" s="73"/>
      <c r="T11" s="74"/>
      <c r="U11" s="75"/>
      <c r="V11" s="75"/>
    </row>
    <row r="12" spans="1:22" ht="25.5" customHeight="1" thickBot="1" thickTop="1">
      <c r="A12" s="199" t="s">
        <v>3</v>
      </c>
      <c r="B12" s="107" t="s">
        <v>14</v>
      </c>
      <c r="C12" s="76">
        <f>C6+C8+C10</f>
        <v>26000</v>
      </c>
      <c r="D12" s="77">
        <f>ROUND(C12*$D$3,3)</f>
        <v>5460</v>
      </c>
      <c r="E12" s="76">
        <f>E6+E8+E10</f>
        <v>0</v>
      </c>
      <c r="F12" s="77">
        <f>ROUND(E12*$F$3,3)</f>
        <v>0</v>
      </c>
      <c r="G12" s="76">
        <f>SUM(G6+G8+G10)</f>
        <v>0</v>
      </c>
      <c r="H12" s="77">
        <f>ROUND(G12*$H$3,3)</f>
        <v>0</v>
      </c>
      <c r="I12" s="76">
        <f>I10+I8+I6</f>
        <v>0</v>
      </c>
      <c r="J12" s="77">
        <f>J10+J8+J6</f>
        <v>0</v>
      </c>
      <c r="K12" s="76">
        <f>K10+K8+K6</f>
        <v>0</v>
      </c>
      <c r="L12" s="77">
        <f>L10+L8+L6</f>
        <v>0</v>
      </c>
      <c r="M12" s="76">
        <f>SUM(M6+M8+M10)</f>
        <v>0</v>
      </c>
      <c r="N12" s="77">
        <f>N6+N8+N10</f>
        <v>0</v>
      </c>
      <c r="O12" s="255">
        <f>M12+K12+I12+G12+E12+C12</f>
        <v>26000</v>
      </c>
      <c r="P12" s="65">
        <f t="shared" si="0"/>
        <v>5460</v>
      </c>
      <c r="Q12" s="78">
        <f>Q6+Q8+Q10</f>
        <v>0</v>
      </c>
      <c r="R12" s="79">
        <f>R6+R8+R10</f>
        <v>0</v>
      </c>
      <c r="S12" s="79">
        <f>S6+S8+S10</f>
        <v>0</v>
      </c>
      <c r="T12" s="80">
        <f>SUM(T6+T8+T10)</f>
        <v>0</v>
      </c>
      <c r="U12" s="81">
        <f>SUM(U6+U8+U10)</f>
        <v>0</v>
      </c>
      <c r="V12" s="81">
        <f>SUM(V6+V8+V10)</f>
        <v>0</v>
      </c>
    </row>
    <row r="13" spans="1:22" ht="25.5" customHeight="1" thickBot="1" thickTop="1">
      <c r="A13" s="199"/>
      <c r="B13" s="108" t="s">
        <v>75</v>
      </c>
      <c r="C13" s="67">
        <v>0.5</v>
      </c>
      <c r="D13" s="82">
        <f>ROUND(D12*-C13,3)</f>
        <v>-2730</v>
      </c>
      <c r="E13" s="67">
        <v>0.1</v>
      </c>
      <c r="F13" s="82">
        <f>ROUND(F12*-E13,3)</f>
        <v>0</v>
      </c>
      <c r="G13" s="67">
        <v>0.5</v>
      </c>
      <c r="H13" s="82">
        <f>ROUND(H12*-G13,3)</f>
        <v>0</v>
      </c>
      <c r="I13" s="67">
        <v>0.5</v>
      </c>
      <c r="J13" s="28">
        <f>J11+J9+J7</f>
        <v>0</v>
      </c>
      <c r="K13" s="67">
        <v>0.5</v>
      </c>
      <c r="L13" s="28">
        <f>L11+L9+L7</f>
        <v>0</v>
      </c>
      <c r="M13" s="70">
        <v>0.5</v>
      </c>
      <c r="N13" s="82">
        <f>N7+N9+N11</f>
        <v>0</v>
      </c>
      <c r="O13" s="255"/>
      <c r="P13" s="65">
        <f t="shared" si="0"/>
        <v>-2730</v>
      </c>
      <c r="Q13" s="112"/>
      <c r="R13" s="113"/>
      <c r="S13" s="113"/>
      <c r="T13" s="71"/>
      <c r="U13" s="72"/>
      <c r="V13" s="72"/>
    </row>
    <row r="14" spans="1:22" ht="25.5" customHeight="1" thickTop="1">
      <c r="A14" s="83"/>
      <c r="B14" s="84"/>
      <c r="C14" s="85"/>
      <c r="D14" s="86"/>
      <c r="E14" s="87"/>
      <c r="F14" s="88"/>
      <c r="G14" s="89"/>
      <c r="H14" s="88"/>
      <c r="I14" s="90"/>
      <c r="J14" s="91"/>
      <c r="K14" s="90"/>
      <c r="L14" s="91"/>
      <c r="M14" s="92"/>
      <c r="N14" s="92"/>
      <c r="O14" s="93"/>
      <c r="P14" s="93"/>
      <c r="Q14" s="92"/>
      <c r="R14" s="92"/>
      <c r="S14" s="92"/>
      <c r="T14" s="92"/>
      <c r="U14" s="92"/>
      <c r="V14" s="92"/>
    </row>
    <row r="15" spans="11:16" s="94" customFormat="1" ht="25.5" customHeight="1">
      <c r="K15" s="95"/>
      <c r="O15" s="96"/>
      <c r="P15" s="96"/>
    </row>
    <row r="16" spans="11:16" s="94" customFormat="1" ht="25.5" customHeight="1">
      <c r="K16" s="95"/>
      <c r="O16" s="96"/>
      <c r="P16" s="96"/>
    </row>
    <row r="17" spans="10:16" s="94" customFormat="1" ht="25.5" customHeight="1">
      <c r="J17" s="97"/>
      <c r="K17" s="98"/>
      <c r="L17" s="97"/>
      <c r="O17" s="96"/>
      <c r="P17" s="96"/>
    </row>
    <row r="18" spans="10:16" s="94" customFormat="1" ht="25.5" customHeight="1">
      <c r="J18" s="97"/>
      <c r="K18" s="98"/>
      <c r="L18" s="97"/>
      <c r="O18" s="96"/>
      <c r="P18" s="96"/>
    </row>
    <row r="19" spans="10:16" s="94" customFormat="1" ht="25.5" customHeight="1">
      <c r="J19" s="97"/>
      <c r="K19" s="99"/>
      <c r="L19" s="97"/>
      <c r="O19" s="96"/>
      <c r="P19" s="96"/>
    </row>
    <row r="20" spans="10:16" s="94" customFormat="1" ht="25.5" customHeight="1">
      <c r="J20" s="97"/>
      <c r="K20" s="100"/>
      <c r="L20" s="97"/>
      <c r="O20" s="96"/>
      <c r="P20" s="96"/>
    </row>
    <row r="21" spans="10:16" s="94" customFormat="1" ht="25.5" customHeight="1">
      <c r="J21" s="97"/>
      <c r="K21" s="101"/>
      <c r="L21" s="97"/>
      <c r="O21" s="96"/>
      <c r="P21" s="96"/>
    </row>
    <row r="22" spans="11:16" s="94" customFormat="1" ht="25.5" customHeight="1" thickBot="1">
      <c r="K22" s="102"/>
      <c r="O22" s="96"/>
      <c r="P22" s="96"/>
    </row>
    <row r="23" spans="11:16" s="94" customFormat="1" ht="25.5" customHeight="1" thickBot="1" thickTop="1">
      <c r="K23" s="103"/>
      <c r="O23" s="96"/>
      <c r="P23" s="96"/>
    </row>
    <row r="24" spans="15:16" s="94" customFormat="1" ht="25.5" customHeight="1" thickBot="1" thickTop="1">
      <c r="O24" s="96"/>
      <c r="P24" s="96"/>
    </row>
    <row r="25" spans="11:16" s="94" customFormat="1" ht="25.5" customHeight="1" thickTop="1">
      <c r="K25" s="104"/>
      <c r="O25" s="96"/>
      <c r="P25" s="96"/>
    </row>
    <row r="26" spans="11:16" s="94" customFormat="1" ht="25.5" customHeight="1">
      <c r="K26" s="105"/>
      <c r="O26" s="96"/>
      <c r="P26" s="96"/>
    </row>
  </sheetData>
  <sheetProtection/>
  <mergeCells count="33">
    <mergeCell ref="O1:P3"/>
    <mergeCell ref="A12:A13"/>
    <mergeCell ref="O5:P5"/>
    <mergeCell ref="A6:A7"/>
    <mergeCell ref="A8:A9"/>
    <mergeCell ref="A10:A11"/>
    <mergeCell ref="G5:H5"/>
    <mergeCell ref="G1:H2"/>
    <mergeCell ref="A1:A2"/>
    <mergeCell ref="I1:L2"/>
    <mergeCell ref="M5:N5"/>
    <mergeCell ref="C5:D5"/>
    <mergeCell ref="E5:F5"/>
    <mergeCell ref="I5:L5"/>
    <mergeCell ref="M1:N2"/>
    <mergeCell ref="A3:A4"/>
    <mergeCell ref="B3:B4"/>
    <mergeCell ref="C1:D2"/>
    <mergeCell ref="E1:F2"/>
    <mergeCell ref="Q1:R2"/>
    <mergeCell ref="S1:S4"/>
    <mergeCell ref="T1:V2"/>
    <mergeCell ref="T3:T4"/>
    <mergeCell ref="U3:U4"/>
    <mergeCell ref="V3:V4"/>
    <mergeCell ref="Q3:Q4"/>
    <mergeCell ref="R3:R4"/>
    <mergeCell ref="O10:O11"/>
    <mergeCell ref="O12:O13"/>
    <mergeCell ref="Q5:R5"/>
    <mergeCell ref="T5:U5"/>
    <mergeCell ref="O6:O7"/>
    <mergeCell ref="O8:O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3"/>
  <headerFooter alignWithMargins="0">
    <oddHeader>&amp;C4^ TRIMESTRE</oddHeader>
    <oddFooter>&amp;CPagina &amp;P di &amp;N</oddFooter>
  </headerFooter>
  <colBreaks count="2" manualBreakCount="2">
    <brk id="8" max="12" man="1"/>
    <brk id="16" max="12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tabColor indexed="42"/>
  </sheetPr>
  <dimension ref="A1:H21"/>
  <sheetViews>
    <sheetView zoomScale="75" zoomScaleNormal="75" zoomScalePageLayoutView="0" workbookViewId="0" topLeftCell="A1">
      <selection activeCell="D29" sqref="D29:E30"/>
    </sheetView>
  </sheetViews>
  <sheetFormatPr defaultColWidth="21.7109375" defaultRowHeight="30" customHeight="1"/>
  <cols>
    <col min="1" max="1" width="21.7109375" style="54" customWidth="1"/>
    <col min="2" max="16384" width="21.7109375" style="52" customWidth="1"/>
  </cols>
  <sheetData>
    <row r="1" spans="1:8" ht="34.5" customHeight="1" thickTop="1">
      <c r="A1" s="229" t="s">
        <v>50</v>
      </c>
      <c r="B1" s="230"/>
      <c r="C1" s="230"/>
      <c r="D1" s="230"/>
      <c r="E1" s="230"/>
      <c r="F1" s="230"/>
      <c r="G1" s="230"/>
      <c r="H1" s="231"/>
    </row>
    <row r="2" spans="1:8" ht="34.5" customHeight="1" thickBot="1">
      <c r="A2" s="232"/>
      <c r="B2" s="233"/>
      <c r="C2" s="233"/>
      <c r="D2" s="233"/>
      <c r="E2" s="233"/>
      <c r="F2" s="233"/>
      <c r="G2" s="233"/>
      <c r="H2" s="234"/>
    </row>
    <row r="3" spans="1:8" ht="34.5" customHeight="1" thickBot="1" thickTop="1">
      <c r="A3" s="120"/>
      <c r="B3" s="121"/>
      <c r="C3" s="121"/>
      <c r="D3" s="121"/>
      <c r="E3" s="121"/>
      <c r="F3" s="121"/>
      <c r="G3" s="121"/>
      <c r="H3" s="122"/>
    </row>
    <row r="4" spans="1:8" ht="34.5" customHeight="1" thickBot="1" thickTop="1">
      <c r="A4" s="206" t="s">
        <v>94</v>
      </c>
      <c r="B4" s="209" t="s">
        <v>38</v>
      </c>
      <c r="C4" s="210"/>
      <c r="D4" s="267"/>
      <c r="E4" s="211" t="s">
        <v>35</v>
      </c>
      <c r="F4" s="212"/>
      <c r="G4" s="212"/>
      <c r="H4" s="213"/>
    </row>
    <row r="5" spans="1:8" ht="34.5" customHeight="1" thickBot="1" thickTop="1">
      <c r="A5" s="262"/>
      <c r="B5" s="214" t="s">
        <v>39</v>
      </c>
      <c r="C5" s="214" t="s">
        <v>6</v>
      </c>
      <c r="D5" s="214" t="s">
        <v>68</v>
      </c>
      <c r="E5" s="238" t="s">
        <v>34</v>
      </c>
      <c r="F5" s="239"/>
      <c r="G5" s="268" t="s">
        <v>15</v>
      </c>
      <c r="H5" s="269"/>
    </row>
    <row r="6" spans="1:8" ht="34.5" customHeight="1" thickBot="1" thickTop="1">
      <c r="A6" s="263"/>
      <c r="B6" s="215"/>
      <c r="C6" s="215"/>
      <c r="D6" s="215"/>
      <c r="E6" s="240"/>
      <c r="F6" s="241"/>
      <c r="G6" s="29" t="s">
        <v>16</v>
      </c>
      <c r="H6" s="30"/>
    </row>
    <row r="7" spans="1:8" ht="34.5" customHeight="1" thickBot="1" thickTop="1">
      <c r="A7" s="31" t="s">
        <v>47</v>
      </c>
      <c r="B7" s="32">
        <f>'4^ trim.'!$O$6</f>
        <v>26000</v>
      </c>
      <c r="C7" s="33">
        <f>'4^ trim.'!$P$6</f>
        <v>5460</v>
      </c>
      <c r="D7" s="34">
        <f>'4^ trim.'!$P$7</f>
        <v>-2730</v>
      </c>
      <c r="E7" s="35" t="s">
        <v>66</v>
      </c>
      <c r="F7" s="36">
        <f>C10</f>
        <v>5460</v>
      </c>
      <c r="G7" s="29" t="s">
        <v>17</v>
      </c>
      <c r="H7" s="37"/>
    </row>
    <row r="8" spans="1:8" ht="34.5" customHeight="1" thickBot="1" thickTop="1">
      <c r="A8" s="31" t="s">
        <v>48</v>
      </c>
      <c r="B8" s="32">
        <f>'4^ trim.'!$O$8</f>
        <v>0</v>
      </c>
      <c r="C8" s="33">
        <f>'4^ trim.'!$P$8</f>
        <v>0</v>
      </c>
      <c r="D8" s="34">
        <f>'4^ trim.'!$P$9</f>
        <v>0</v>
      </c>
      <c r="E8" s="38" t="s">
        <v>67</v>
      </c>
      <c r="F8" s="39">
        <f>D10</f>
        <v>-2730</v>
      </c>
      <c r="G8" s="29" t="s">
        <v>18</v>
      </c>
      <c r="H8" s="40"/>
    </row>
    <row r="9" spans="1:8" ht="34.5" customHeight="1" thickBot="1" thickTop="1">
      <c r="A9" s="31" t="s">
        <v>91</v>
      </c>
      <c r="B9" s="32">
        <f>'4^ trim.'!$O$10</f>
        <v>0</v>
      </c>
      <c r="C9" s="33">
        <f>'4^ trim.'!$P$10</f>
        <v>0</v>
      </c>
      <c r="D9" s="34">
        <f>'4^ trim.'!$P$11</f>
        <v>0</v>
      </c>
      <c r="E9" s="41" t="s">
        <v>74</v>
      </c>
      <c r="F9" s="42">
        <f>F7+F8</f>
        <v>2730</v>
      </c>
      <c r="G9" s="43" t="s">
        <v>19</v>
      </c>
      <c r="H9" s="44"/>
    </row>
    <row r="10" spans="1:8" ht="34.5" customHeight="1" thickBot="1" thickTop="1">
      <c r="A10" s="45" t="s">
        <v>3</v>
      </c>
      <c r="B10" s="46">
        <f>'4^ trim.'!$O$12</f>
        <v>26000</v>
      </c>
      <c r="C10" s="47">
        <f>'4^ trim.'!$P$12</f>
        <v>5460</v>
      </c>
      <c r="D10" s="48">
        <f>'4^ trim.'!$P$13</f>
        <v>-2730</v>
      </c>
      <c r="E10" s="53" t="s">
        <v>20</v>
      </c>
      <c r="F10" s="264"/>
      <c r="G10" s="265"/>
      <c r="H10" s="266"/>
    </row>
    <row r="11" spans="1:8" ht="34.5" customHeight="1" thickBot="1" thickTop="1">
      <c r="A11" s="235"/>
      <c r="B11" s="236"/>
      <c r="C11" s="236"/>
      <c r="D11" s="236"/>
      <c r="E11" s="236"/>
      <c r="F11" s="236"/>
      <c r="G11" s="236"/>
      <c r="H11" s="237"/>
    </row>
    <row r="12" spans="1:8" ht="34.5" customHeight="1" thickBot="1" thickTop="1">
      <c r="A12" s="219" t="s">
        <v>73</v>
      </c>
      <c r="B12" s="220"/>
      <c r="C12" s="220"/>
      <c r="D12" s="220"/>
      <c r="E12" s="220"/>
      <c r="F12" s="220"/>
      <c r="G12" s="220"/>
      <c r="H12" s="221"/>
    </row>
    <row r="13" spans="1:8" ht="34.5" customHeight="1" thickBot="1" thickTop="1">
      <c r="A13" s="202" t="s">
        <v>1</v>
      </c>
      <c r="B13" s="202" t="s">
        <v>32</v>
      </c>
      <c r="C13" s="202" t="s">
        <v>56</v>
      </c>
      <c r="D13" s="228" t="s">
        <v>54</v>
      </c>
      <c r="E13" s="228"/>
      <c r="F13" s="202" t="s">
        <v>2</v>
      </c>
      <c r="G13" s="202" t="s">
        <v>69</v>
      </c>
      <c r="H13" s="202" t="s">
        <v>37</v>
      </c>
    </row>
    <row r="14" spans="1:8" ht="34.5" customHeight="1" thickBot="1" thickTop="1">
      <c r="A14" s="203"/>
      <c r="B14" s="203"/>
      <c r="C14" s="203"/>
      <c r="D14" s="118">
        <f>'4^ trim.'!$I$12</f>
        <v>0</v>
      </c>
      <c r="E14" s="118">
        <f>'4^ trim.'!$K$12</f>
        <v>0</v>
      </c>
      <c r="F14" s="203"/>
      <c r="G14" s="203"/>
      <c r="H14" s="203"/>
    </row>
    <row r="15" spans="1:8" ht="34.5" customHeight="1" thickBot="1" thickTop="1">
      <c r="A15" s="51">
        <f>'4^ trim.'!$C$12</f>
        <v>26000</v>
      </c>
      <c r="B15" s="51">
        <f>'4^ trim.'!$E$12</f>
        <v>0</v>
      </c>
      <c r="C15" s="51">
        <f>'4^ trim.'!$G$12</f>
        <v>0</v>
      </c>
      <c r="D15" s="201">
        <f>D14+E14</f>
        <v>0</v>
      </c>
      <c r="E15" s="201"/>
      <c r="F15" s="51">
        <f>'4^ trim.'!$M$12</f>
        <v>0</v>
      </c>
      <c r="G15" s="51">
        <f>'4^ trim.'!$U$12</f>
        <v>0</v>
      </c>
      <c r="H15" s="51">
        <f>'4^ trim.'!Q12+'4^ trim.'!R12+'4^ trim.'!S12</f>
        <v>0</v>
      </c>
    </row>
    <row r="16" spans="1:8" ht="34.5" customHeight="1" thickBot="1" thickTop="1">
      <c r="A16" s="204" t="s">
        <v>71</v>
      </c>
      <c r="B16" s="205"/>
      <c r="C16" s="119">
        <f>A15+B15+C15+D15+F15+G15+H15</f>
        <v>26000</v>
      </c>
      <c r="D16" s="222" t="s">
        <v>20</v>
      </c>
      <c r="E16" s="225"/>
      <c r="F16" s="225"/>
      <c r="G16" s="225"/>
      <c r="H16" s="225"/>
    </row>
    <row r="17" spans="1:8" ht="34.5" customHeight="1" thickBot="1" thickTop="1">
      <c r="A17" s="218" t="s">
        <v>72</v>
      </c>
      <c r="B17" s="218"/>
      <c r="C17" s="49">
        <f>-F8</f>
        <v>2730</v>
      </c>
      <c r="D17" s="223"/>
      <c r="E17" s="226"/>
      <c r="F17" s="226"/>
      <c r="G17" s="226"/>
      <c r="H17" s="226"/>
    </row>
    <row r="18" spans="1:8" ht="34.5" customHeight="1" thickBot="1" thickTop="1">
      <c r="A18" s="218" t="s">
        <v>70</v>
      </c>
      <c r="B18" s="218"/>
      <c r="C18" s="50">
        <f>C16+C17</f>
        <v>28730</v>
      </c>
      <c r="D18" s="224"/>
      <c r="E18" s="227"/>
      <c r="F18" s="227"/>
      <c r="G18" s="227"/>
      <c r="H18" s="227"/>
    </row>
    <row r="19" ht="30" customHeight="1" thickTop="1"/>
    <row r="21" ht="30" customHeight="1">
      <c r="B21" s="54"/>
    </row>
  </sheetData>
  <sheetProtection/>
  <mergeCells count="25">
    <mergeCell ref="C13:C14"/>
    <mergeCell ref="A13:A14"/>
    <mergeCell ref="D13:E13"/>
    <mergeCell ref="A1:H2"/>
    <mergeCell ref="A4:A6"/>
    <mergeCell ref="F10:H10"/>
    <mergeCell ref="A11:H11"/>
    <mergeCell ref="B4:D4"/>
    <mergeCell ref="G5:H5"/>
    <mergeCell ref="A16:B16"/>
    <mergeCell ref="D16:D18"/>
    <mergeCell ref="E16:H18"/>
    <mergeCell ref="A17:B17"/>
    <mergeCell ref="A18:B18"/>
    <mergeCell ref="D15:E15"/>
    <mergeCell ref="A12:H12"/>
    <mergeCell ref="G13:G14"/>
    <mergeCell ref="H13:H14"/>
    <mergeCell ref="F13:F14"/>
    <mergeCell ref="E4:H4"/>
    <mergeCell ref="B5:B6"/>
    <mergeCell ref="C5:C6"/>
    <mergeCell ref="D5:D6"/>
    <mergeCell ref="E5:F6"/>
    <mergeCell ref="B13:B14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3" r:id="rId3"/>
  <headerFooter alignWithMargins="0">
    <oddFooter>&amp;Cliquidazione IVA 4^ trimestre</oddFooter>
  </headerFooter>
  <rowBreaks count="1" manualBreakCount="1">
    <brk id="1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ASSOC.SPORT.DILETT.</dc:title>
  <dc:subject/>
  <dc:creator>CRISTINA</dc:creator>
  <cp:keywords/>
  <dc:description>IMPOSTA PAGINA - CONTROLLI  2^ E 3^ LIQUID.</dc:description>
  <cp:lastModifiedBy>Utente</cp:lastModifiedBy>
  <cp:lastPrinted>2015-06-26T11:30:48Z</cp:lastPrinted>
  <dcterms:created xsi:type="dcterms:W3CDTF">2002-02-18T18:12:33Z</dcterms:created>
  <dcterms:modified xsi:type="dcterms:W3CDTF">2020-07-27T10:31:49Z</dcterms:modified>
  <cp:category>SCRIVIBILI</cp:category>
  <cp:version/>
  <cp:contentType/>
  <cp:contentStatus/>
  <cp:revision>1</cp:revision>
</cp:coreProperties>
</file>